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1.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8.xml" ContentType="application/vnd.openxmlformats-officedocument.spreadsheetml.worksheet+xml"/>
  <Override PartName="/xl/worksheets/sheet27.xml" ContentType="application/vnd.openxmlformats-officedocument.spreadsheetml.worksheet+xml"/>
  <Override PartName="/xl/drawings/drawing1.xml" ContentType="application/vnd.openxmlformats-officedocument.drawing+xml"/>
  <Override PartName="/xl/worksheets/sheet1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735" windowWidth="8325" windowHeight="3510" tabRatio="772"/>
  </bookViews>
  <sheets>
    <sheet name="Template &amp; Definitions" sheetId="25" r:id="rId1"/>
    <sheet name="Legend" sheetId="2" r:id="rId2"/>
    <sheet name="Avionics" sheetId="1" r:id="rId3"/>
    <sheet name="EPS" sheetId="3" r:id="rId4"/>
    <sheet name="ECU" sheetId="26" r:id="rId5"/>
    <sheet name="G&amp;C" sheetId="4" r:id="rId6"/>
    <sheet name="Cooling-HS" sheetId="14" r:id="rId7"/>
    <sheet name="Telecom" sheetId="8" r:id="rId8"/>
    <sheet name="Mech" sheetId="6" r:id="rId9"/>
    <sheet name="Propulsion" sheetId="7" r:id="rId10"/>
    <sheet name="Thermal" sheetId="9" r:id="rId11"/>
    <sheet name="1s and 2s" sheetId="27" r:id="rId12"/>
    <sheet name="Sheet1" sheetId="28" r:id="rId13"/>
    <sheet name="(NDC) Singles" sheetId="24" r:id="rId14"/>
    <sheet name="(NDC) Doubles" sheetId="23" r:id="rId15"/>
    <sheet name="FIELDS" sheetId="10" r:id="rId16"/>
    <sheet name="ISIS" sheetId="11" r:id="rId17"/>
    <sheet name="SWEAP" sheetId="12" r:id="rId18"/>
    <sheet name="WISPR" sheetId="13" r:id="rId19"/>
    <sheet name="G&amp;C - Failure Categories" sheetId="15" r:id="rId20"/>
    <sheet name="G&amp;C - Star Trackers" sheetId="16" r:id="rId21"/>
    <sheet name="G&amp;C - Solar Limb Sensors" sheetId="17" r:id="rId22"/>
    <sheet name="G&amp;C - IMU-Gyros" sheetId="18" r:id="rId23"/>
    <sheet name="G&amp;C - IMU-Accels" sheetId="19" r:id="rId24"/>
    <sheet name="G&amp;C - Wheels" sheetId="20" r:id="rId25"/>
    <sheet name="Single-Event Cut Sets" sheetId="21" r:id="rId26"/>
    <sheet name="Double-Event Cut Sets" sheetId="22" r:id="rId27"/>
    <sheet name="Cooling - JE" sheetId="5" r:id="rId28"/>
  </sheets>
  <externalReferences>
    <externalReference r:id="rId29"/>
  </externalReferences>
  <definedNames>
    <definedName name="_xlnm.Print_Area" localSheetId="13">'(NDC) Singles'!$A$1:$M$50</definedName>
    <definedName name="_xlnm.Print_Area" localSheetId="11">'1s and 2s'!$A$1:$AI$100</definedName>
    <definedName name="_xlnm.Print_Area" localSheetId="2">Avionics!$A$1:$AJ$183</definedName>
    <definedName name="_xlnm.Print_Area" localSheetId="6">'Cooling-HS'!$A$1:$AG$50</definedName>
    <definedName name="_xlnm.Print_Area" localSheetId="4">ECU!$A$1:$AG$20</definedName>
    <definedName name="_xlnm.Print_Area" localSheetId="3">EPS!$A$1:$AH$81</definedName>
    <definedName name="_xlnm.Print_Area" localSheetId="5">'G&amp;C'!$A$1:$AG$56</definedName>
    <definedName name="_xlnm.Print_Area" localSheetId="22">'G&amp;C - IMU-Gyros'!$A$1:$AI$51</definedName>
    <definedName name="_xlnm.Print_Area" localSheetId="21">'G&amp;C - Solar Limb Sensors'!$A$1:$AI$45</definedName>
    <definedName name="_xlnm.Print_Area" localSheetId="8">Mech!$A$1:$AI$45</definedName>
    <definedName name="_xlnm.Print_Area" localSheetId="9">Propulsion!$A$1:$AI$122</definedName>
    <definedName name="_xlnm.Print_Area" localSheetId="7">Telecom!$A$1:$AG$138</definedName>
    <definedName name="_xlnm.Print_Area" localSheetId="0">'Template &amp; Definitions'!$A$1:$AE$44</definedName>
    <definedName name="_xlnm.Print_Titles" localSheetId="11">'1s and 2s'!$A:$D,'1s and 2s'!$1:$2</definedName>
    <definedName name="_xlnm.Print_Titles" localSheetId="2">Avionics!$A:$D,Avionics!$2:$3</definedName>
    <definedName name="_xlnm.Print_Titles" localSheetId="6">'Cooling-HS'!$A:$D,'Cooling-HS'!$2:$3</definedName>
    <definedName name="_xlnm.Print_Titles" localSheetId="4">ECU!$A:$D,ECU!$2:$3</definedName>
    <definedName name="_xlnm.Print_Titles" localSheetId="3">EPS!$A:$D,EPS!$2:$3</definedName>
    <definedName name="_xlnm.Print_Titles" localSheetId="5">'G&amp;C'!$A:$D,'G&amp;C'!$2:$3</definedName>
    <definedName name="_xlnm.Print_Titles" localSheetId="22">'G&amp;C - IMU-Gyros'!$1:$2</definedName>
    <definedName name="_xlnm.Print_Titles" localSheetId="21">'G&amp;C - Solar Limb Sensors'!$1:$2</definedName>
    <definedName name="_xlnm.Print_Titles" localSheetId="24">'G&amp;C - Wheels'!$1:$2</definedName>
    <definedName name="_xlnm.Print_Titles" localSheetId="8">Mech!$A:$D,Mech!$2:$3</definedName>
    <definedName name="_xlnm.Print_Titles" localSheetId="9">Propulsion!$A:$D,Propulsion!$2:$3</definedName>
    <definedName name="_xlnm.Print_Titles" localSheetId="7">Telecom!$A:$D,Telecom!$2:$3</definedName>
    <definedName name="_xlnm.Print_Titles" localSheetId="0">'Template &amp; Definitions'!$A:$D,'Template &amp; Definitions'!$1:$2</definedName>
    <definedName name="_xlnm.Print_Titles" localSheetId="10">Thermal!$A:$D,Thermal!$2:$3</definedName>
  </definedNames>
  <calcPr calcId="145621"/>
</workbook>
</file>

<file path=xl/calcChain.xml><?xml version="1.0" encoding="utf-8"?>
<calcChain xmlns="http://schemas.openxmlformats.org/spreadsheetml/2006/main">
  <c r="H63" i="28" l="1"/>
  <c r="H62" i="28"/>
  <c r="H61" i="28"/>
  <c r="H60" i="28"/>
  <c r="H59" i="28"/>
  <c r="H58" i="28"/>
  <c r="H57" i="28"/>
  <c r="H56" i="28"/>
  <c r="E37" i="28"/>
  <c r="E36" i="28"/>
  <c r="E35" i="28"/>
  <c r="E34" i="28"/>
  <c r="E33" i="28"/>
  <c r="E32" i="28"/>
  <c r="E31" i="28"/>
  <c r="E30" i="28"/>
  <c r="I10" i="28"/>
  <c r="I9" i="28"/>
  <c r="I8" i="28"/>
  <c r="I7" i="28"/>
  <c r="I6" i="28"/>
  <c r="I5" i="28"/>
  <c r="I4" i="28"/>
  <c r="I3" i="28"/>
  <c r="L15" i="24" l="1"/>
  <c r="M15" i="24" s="1"/>
  <c r="L14" i="24"/>
  <c r="M14" i="24" s="1"/>
  <c r="L13" i="24"/>
  <c r="M13" i="24" s="1"/>
  <c r="M12" i="24"/>
  <c r="L12" i="24"/>
  <c r="L11" i="24"/>
  <c r="M11" i="24" s="1"/>
  <c r="M10" i="24"/>
  <c r="L10" i="24"/>
  <c r="L9" i="24"/>
  <c r="M9" i="24" s="1"/>
  <c r="L8" i="24"/>
  <c r="M8" i="24" s="1"/>
  <c r="L5" i="24"/>
  <c r="M5" i="24" s="1"/>
  <c r="L7" i="24"/>
  <c r="M7" i="24" s="1"/>
  <c r="L6" i="24"/>
  <c r="M6" i="24" s="1"/>
  <c r="M4" i="24"/>
  <c r="L4" i="24"/>
  <c r="L2" i="24"/>
  <c r="M2" i="24" s="1"/>
  <c r="M3" i="24"/>
  <c r="L3" i="24"/>
  <c r="L1" i="24"/>
  <c r="I1" i="21"/>
  <c r="M13" i="23"/>
  <c r="N13" i="23" s="1"/>
  <c r="M15" i="23"/>
  <c r="N15" i="23" s="1"/>
  <c r="M11" i="23"/>
  <c r="N11" i="23" s="1"/>
  <c r="M10" i="23"/>
  <c r="N10" i="23" s="1"/>
  <c r="M8" i="23"/>
  <c r="N8" i="23" s="1"/>
  <c r="M3" i="23"/>
  <c r="N3" i="23" s="1"/>
  <c r="M19" i="23"/>
  <c r="N19" i="23" s="1"/>
  <c r="N9" i="23"/>
  <c r="M9" i="23"/>
  <c r="M16" i="23"/>
  <c r="N16" i="23" s="1"/>
  <c r="M4" i="23"/>
  <c r="N4" i="23" s="1"/>
  <c r="M5" i="23"/>
  <c r="N5" i="23" s="1"/>
  <c r="M18" i="23"/>
  <c r="N18" i="23" s="1"/>
  <c r="M2" i="23"/>
  <c r="N2" i="23" s="1"/>
  <c r="M6" i="23"/>
  <c r="N6" i="23" s="1"/>
  <c r="M7" i="23"/>
  <c r="N7" i="23" s="1"/>
  <c r="N14" i="23"/>
  <c r="M14" i="23"/>
  <c r="M12" i="23"/>
  <c r="N12" i="23" s="1"/>
  <c r="M17" i="23"/>
  <c r="N17" i="23" s="1"/>
  <c r="M1" i="23"/>
  <c r="N5" i="22"/>
  <c r="N6" i="22"/>
  <c r="N4" i="22"/>
  <c r="N3" i="22"/>
  <c r="N19" i="22"/>
  <c r="N2" i="22"/>
  <c r="N10" i="22"/>
  <c r="N14" i="22"/>
  <c r="M1" i="22"/>
  <c r="M13" i="22"/>
  <c r="N13" i="22" s="1"/>
  <c r="M14" i="22"/>
  <c r="M10" i="22"/>
  <c r="M9" i="22"/>
  <c r="N9" i="22" s="1"/>
  <c r="M8" i="22"/>
  <c r="N8" i="22" s="1"/>
  <c r="M2" i="22"/>
  <c r="M19" i="22"/>
  <c r="M15" i="22"/>
  <c r="N15" i="22" s="1"/>
  <c r="M16" i="22"/>
  <c r="N16" i="22" s="1"/>
  <c r="M3" i="22"/>
  <c r="M4" i="22"/>
  <c r="M17" i="22"/>
  <c r="N17" i="22" s="1"/>
  <c r="M7" i="22"/>
  <c r="N7" i="22" s="1"/>
  <c r="M6" i="22"/>
  <c r="M5" i="22"/>
  <c r="M12" i="22"/>
  <c r="N12" i="22" s="1"/>
  <c r="M11" i="22"/>
  <c r="N11" i="22" s="1"/>
  <c r="M18" i="22"/>
  <c r="N18" i="22" s="1"/>
  <c r="I15" i="21" l="1"/>
  <c r="J15" i="21" s="1"/>
  <c r="I5" i="21"/>
  <c r="J5" i="21" s="1"/>
  <c r="I14" i="21"/>
  <c r="J14" i="21" s="1"/>
  <c r="I13" i="21"/>
  <c r="J13" i="21" s="1"/>
  <c r="I12" i="21"/>
  <c r="J12" i="21" s="1"/>
  <c r="I11" i="21"/>
  <c r="J11" i="21" s="1"/>
  <c r="I10" i="21"/>
  <c r="J10" i="21" s="1"/>
  <c r="I7" i="21"/>
  <c r="J7" i="21" s="1"/>
  <c r="I9" i="21"/>
  <c r="J9" i="21" s="1"/>
  <c r="I3" i="21"/>
  <c r="J3" i="21" s="1"/>
  <c r="I8" i="21"/>
  <c r="J8" i="21" s="1"/>
  <c r="I6" i="21"/>
  <c r="J6" i="21" s="1"/>
  <c r="I2" i="21"/>
  <c r="J2" i="21" s="1"/>
  <c r="I4" i="21"/>
  <c r="J4" i="21" s="1"/>
</calcChain>
</file>

<file path=xl/comments1.xml><?xml version="1.0" encoding="utf-8"?>
<comments xmlns="http://schemas.openxmlformats.org/spreadsheetml/2006/main">
  <authors>
    <author>jonesmr1</author>
  </authors>
  <commentList>
    <comment ref="B5" authorId="0">
      <text>
        <r>
          <rPr>
            <b/>
            <sz val="8"/>
            <color indexed="81"/>
            <rFont val="Tahoma"/>
            <family val="2"/>
          </rPr>
          <t>jonesmr1:</t>
        </r>
        <r>
          <rPr>
            <sz val="8"/>
            <color indexed="81"/>
            <rFont val="Tahoma"/>
            <family val="2"/>
          </rPr>
          <t xml:space="preserve">
No RBSP equivalent</t>
        </r>
      </text>
    </comment>
  </commentList>
</comments>
</file>

<file path=xl/comments2.xml><?xml version="1.0" encoding="utf-8"?>
<comments xmlns="http://schemas.openxmlformats.org/spreadsheetml/2006/main">
  <authors>
    <author>jonesmr1</author>
  </authors>
  <commentList>
    <comment ref="B4" authorId="0">
      <text>
        <r>
          <rPr>
            <b/>
            <sz val="8"/>
            <color indexed="81"/>
            <rFont val="Tahoma"/>
            <family val="2"/>
          </rPr>
          <t>jonesmr1:</t>
        </r>
        <r>
          <rPr>
            <sz val="8"/>
            <color indexed="81"/>
            <rFont val="Tahoma"/>
            <family val="2"/>
          </rPr>
          <t xml:space="preserve">
From RBSP Functional FMEA for Sun Sensor Electronics</t>
        </r>
      </text>
    </comment>
    <comment ref="D5" authorId="0">
      <text>
        <r>
          <rPr>
            <b/>
            <sz val="8"/>
            <color indexed="81"/>
            <rFont val="Tahoma"/>
            <family val="2"/>
          </rPr>
          <t>jonesmr1:</t>
        </r>
        <r>
          <rPr>
            <sz val="8"/>
            <color indexed="81"/>
            <rFont val="Tahoma"/>
            <family val="2"/>
          </rPr>
          <t xml:space="preserve">
From RBSP Functional FMEA for Sun Sensor Electronics</t>
        </r>
      </text>
    </comment>
    <comment ref="D7" authorId="0">
      <text>
        <r>
          <rPr>
            <b/>
            <sz val="8"/>
            <color indexed="81"/>
            <rFont val="Tahoma"/>
            <family val="2"/>
          </rPr>
          <t>jonesmr1:</t>
        </r>
        <r>
          <rPr>
            <sz val="8"/>
            <color indexed="81"/>
            <rFont val="Tahoma"/>
            <family val="2"/>
          </rPr>
          <t xml:space="preserve">
From RBSP Functional FMEA for Sun Sensor</t>
        </r>
      </text>
    </comment>
    <comment ref="D8" authorId="0">
      <text>
        <r>
          <rPr>
            <b/>
            <sz val="8"/>
            <color indexed="81"/>
            <rFont val="Tahoma"/>
            <family val="2"/>
          </rPr>
          <t>jonesmr1:</t>
        </r>
        <r>
          <rPr>
            <sz val="8"/>
            <color indexed="81"/>
            <rFont val="Tahoma"/>
            <family val="2"/>
          </rPr>
          <t xml:space="preserve">
From RBSP Functional FMEA for Sun Sensor</t>
        </r>
      </text>
    </comment>
    <comment ref="D10" authorId="0">
      <text>
        <r>
          <rPr>
            <b/>
            <sz val="8"/>
            <color indexed="81"/>
            <rFont val="Tahoma"/>
            <family val="2"/>
          </rPr>
          <t>jonesmr1:</t>
        </r>
        <r>
          <rPr>
            <sz val="8"/>
            <color indexed="81"/>
            <rFont val="Tahoma"/>
            <family val="2"/>
          </rPr>
          <t xml:space="preserve">
From RBSP Functional FMEA for Sun Sensor</t>
        </r>
      </text>
    </comment>
    <comment ref="D11" authorId="0">
      <text>
        <r>
          <rPr>
            <b/>
            <sz val="8"/>
            <color indexed="81"/>
            <rFont val="Tahoma"/>
            <family val="2"/>
          </rPr>
          <t>jonesmr1:</t>
        </r>
        <r>
          <rPr>
            <sz val="8"/>
            <color indexed="81"/>
            <rFont val="Tahoma"/>
            <family val="2"/>
          </rPr>
          <t xml:space="preserve">
From RBSP Functional FMEA for Sun Sensor</t>
        </r>
      </text>
    </comment>
    <comment ref="B36" authorId="0">
      <text>
        <r>
          <rPr>
            <b/>
            <sz val="8"/>
            <color indexed="81"/>
            <rFont val="Tahoma"/>
            <family val="2"/>
          </rPr>
          <t>jonesmr1:</t>
        </r>
        <r>
          <rPr>
            <sz val="8"/>
            <color indexed="81"/>
            <rFont val="Tahoma"/>
            <family val="2"/>
          </rPr>
          <t xml:space="preserve">
No RBSP equivalent</t>
        </r>
      </text>
    </comment>
    <comment ref="B43" authorId="0">
      <text>
        <r>
          <rPr>
            <b/>
            <sz val="8"/>
            <color indexed="81"/>
            <rFont val="Tahoma"/>
            <family val="2"/>
          </rPr>
          <t>jonesmr1:</t>
        </r>
        <r>
          <rPr>
            <sz val="8"/>
            <color indexed="81"/>
            <rFont val="Tahoma"/>
            <family val="2"/>
          </rPr>
          <t xml:space="preserve">
No RBSP equivalent</t>
        </r>
      </text>
    </comment>
    <comment ref="B45" authorId="0">
      <text>
        <r>
          <rPr>
            <b/>
            <sz val="8"/>
            <color indexed="81"/>
            <rFont val="Tahoma"/>
            <family val="2"/>
          </rPr>
          <t>jonesmr1:</t>
        </r>
        <r>
          <rPr>
            <sz val="8"/>
            <color indexed="81"/>
            <rFont val="Tahoma"/>
            <family val="2"/>
          </rPr>
          <t xml:space="preserve">
No RBSP equivalent</t>
        </r>
      </text>
    </comment>
  </commentList>
</comments>
</file>

<file path=xl/comments3.xml><?xml version="1.0" encoding="utf-8"?>
<comments xmlns="http://schemas.openxmlformats.org/spreadsheetml/2006/main">
  <authors>
    <author>jonesmr1</author>
  </authors>
  <commentList>
    <comment ref="B4" authorId="0">
      <text>
        <r>
          <rPr>
            <b/>
            <sz val="8"/>
            <color indexed="81"/>
            <rFont val="Tahoma"/>
            <family val="2"/>
          </rPr>
          <t>jonesmr1:</t>
        </r>
        <r>
          <rPr>
            <sz val="8"/>
            <color indexed="81"/>
            <rFont val="Tahoma"/>
            <family val="2"/>
          </rPr>
          <t xml:space="preserve">
No RBSP equivalent</t>
        </r>
      </text>
    </comment>
  </commentList>
</comments>
</file>

<file path=xl/comments4.xml><?xml version="1.0" encoding="utf-8"?>
<comments xmlns="http://schemas.openxmlformats.org/spreadsheetml/2006/main">
  <authors>
    <author>jonesmr1</author>
  </authors>
  <commentList>
    <comment ref="B4" authorId="0">
      <text>
        <r>
          <rPr>
            <b/>
            <sz val="8"/>
            <color indexed="81"/>
            <rFont val="Tahoma"/>
            <family val="2"/>
          </rPr>
          <t>jonesmr1:</t>
        </r>
        <r>
          <rPr>
            <sz val="8"/>
            <color indexed="81"/>
            <rFont val="Tahoma"/>
            <family val="2"/>
          </rPr>
          <t xml:space="preserve">
No RBSP equivalent</t>
        </r>
      </text>
    </comment>
    <comment ref="B54" authorId="0">
      <text>
        <r>
          <rPr>
            <b/>
            <sz val="8"/>
            <color indexed="81"/>
            <rFont val="Tahoma"/>
            <family val="2"/>
          </rPr>
          <t>jonesmr1:</t>
        </r>
        <r>
          <rPr>
            <sz val="8"/>
            <color indexed="81"/>
            <rFont val="Tahoma"/>
            <family val="2"/>
          </rPr>
          <t xml:space="preserve">
No RBSP equivalent</t>
        </r>
      </text>
    </comment>
    <comment ref="B59" authorId="0">
      <text>
        <r>
          <rPr>
            <b/>
            <sz val="8"/>
            <color indexed="81"/>
            <rFont val="Tahoma"/>
            <family val="2"/>
          </rPr>
          <t>jonesmr1:</t>
        </r>
        <r>
          <rPr>
            <sz val="8"/>
            <color indexed="81"/>
            <rFont val="Tahoma"/>
            <family val="2"/>
          </rPr>
          <t xml:space="preserve">
From RBSP Functional FMEA for Sun Sensor Electronics</t>
        </r>
      </text>
    </comment>
  </commentList>
</comments>
</file>

<file path=xl/comments5.xml><?xml version="1.0" encoding="utf-8"?>
<comments xmlns="http://schemas.openxmlformats.org/spreadsheetml/2006/main">
  <authors>
    <author>jonesmr1</author>
  </authors>
  <commentList>
    <comment ref="B4" authorId="0">
      <text>
        <r>
          <rPr>
            <b/>
            <sz val="8"/>
            <color indexed="81"/>
            <rFont val="Tahoma"/>
            <family val="2"/>
          </rPr>
          <t>jonesmr1:</t>
        </r>
        <r>
          <rPr>
            <sz val="8"/>
            <color indexed="81"/>
            <rFont val="Tahoma"/>
            <family val="2"/>
          </rPr>
          <t xml:space="preserve">
No RBSP equivalent</t>
        </r>
      </text>
    </comment>
    <comment ref="B44" authorId="0">
      <text>
        <r>
          <rPr>
            <b/>
            <sz val="8"/>
            <color indexed="81"/>
            <rFont val="Tahoma"/>
            <family val="2"/>
          </rPr>
          <t>jonesmr1:</t>
        </r>
        <r>
          <rPr>
            <sz val="8"/>
            <color indexed="81"/>
            <rFont val="Tahoma"/>
            <family val="2"/>
          </rPr>
          <t xml:space="preserve">
No RBSP equivalent</t>
        </r>
      </text>
    </comment>
    <comment ref="B49" authorId="0">
      <text>
        <r>
          <rPr>
            <b/>
            <sz val="8"/>
            <color indexed="81"/>
            <rFont val="Tahoma"/>
            <family val="2"/>
          </rPr>
          <t>jonesmr1:</t>
        </r>
        <r>
          <rPr>
            <sz val="8"/>
            <color indexed="81"/>
            <rFont val="Tahoma"/>
            <family val="2"/>
          </rPr>
          <t xml:space="preserve">
From RBSP Functional FMEA for Sun Sensor Electronics</t>
        </r>
      </text>
    </comment>
    <comment ref="D50" authorId="0">
      <text>
        <r>
          <rPr>
            <b/>
            <sz val="8"/>
            <color indexed="81"/>
            <rFont val="Tahoma"/>
            <family val="2"/>
          </rPr>
          <t>jonesmr1:</t>
        </r>
        <r>
          <rPr>
            <sz val="8"/>
            <color indexed="81"/>
            <rFont val="Tahoma"/>
            <family val="2"/>
          </rPr>
          <t xml:space="preserve">
From RBSP Functional FMEA for Sun Sensor Electronics</t>
        </r>
      </text>
    </comment>
    <comment ref="D52" authorId="0">
      <text>
        <r>
          <rPr>
            <b/>
            <sz val="8"/>
            <color indexed="81"/>
            <rFont val="Tahoma"/>
            <family val="2"/>
          </rPr>
          <t>jonesmr1:</t>
        </r>
        <r>
          <rPr>
            <sz val="8"/>
            <color indexed="81"/>
            <rFont val="Tahoma"/>
            <family val="2"/>
          </rPr>
          <t xml:space="preserve">
From RBSP Functional FMEA for Sun Sensor</t>
        </r>
      </text>
    </comment>
  </commentList>
</comments>
</file>

<file path=xl/sharedStrings.xml><?xml version="1.0" encoding="utf-8"?>
<sst xmlns="http://schemas.openxmlformats.org/spreadsheetml/2006/main" count="26385" uniqueCount="4002">
  <si>
    <t>FMEA ID</t>
  </si>
  <si>
    <t>Function</t>
  </si>
  <si>
    <t>Name</t>
  </si>
  <si>
    <t>Operational Phase</t>
  </si>
  <si>
    <t>Local</t>
  </si>
  <si>
    <t>Effect</t>
  </si>
  <si>
    <t>Detection Method</t>
  </si>
  <si>
    <t>Phase</t>
  </si>
  <si>
    <t>Severity</t>
  </si>
  <si>
    <t>Launch</t>
  </si>
  <si>
    <t>Commision</t>
  </si>
  <si>
    <t>Encounter</t>
  </si>
  <si>
    <t>Cruise</t>
  </si>
  <si>
    <t>L</t>
  </si>
  <si>
    <t>M</t>
  </si>
  <si>
    <t>E</t>
  </si>
  <si>
    <t>C</t>
  </si>
  <si>
    <t>Catastrophic</t>
  </si>
  <si>
    <t>1R</t>
  </si>
  <si>
    <t>Failure modes of identical or equivalent redundant hardware or software elements that could result in Category 1 effects if all failed.</t>
  </si>
  <si>
    <t>1S</t>
  </si>
  <si>
    <t>Failure in a safety or hazard monitoring system that could cause the system to fail to detect a hazardous condition or fail to operate during such condition and lead to Category 1 consequences.</t>
  </si>
  <si>
    <t>Critical</t>
  </si>
  <si>
    <t>2R</t>
  </si>
  <si>
    <t>Failure modes of identical or equivalent redundant hardware or software that could result in Category 2 effects if all failed.</t>
  </si>
  <si>
    <t>2S</t>
  </si>
  <si>
    <t>Failure in a safety or hazard monitoring system that could cause the system to fail to detect a hazardous condition or fail to operate during such condition and lead to Category 2 consequences.</t>
  </si>
  <si>
    <t>Significant</t>
  </si>
  <si>
    <t>Minor</t>
  </si>
  <si>
    <r>
      <t xml:space="preserve">Failure modes that could result in serious injury, loss of life, or loss of </t>
    </r>
    <r>
      <rPr>
        <b/>
        <sz val="11"/>
        <rFont val="Calibri"/>
        <family val="2"/>
        <scheme val="minor"/>
      </rPr>
      <t>spacecraft</t>
    </r>
    <r>
      <rPr>
        <sz val="11"/>
        <rFont val="Calibri"/>
        <family val="2"/>
        <scheme val="minor"/>
      </rPr>
      <t>.</t>
    </r>
  </si>
  <si>
    <t>Redundant Proc Module</t>
  </si>
  <si>
    <t>Redundant Elec Module</t>
  </si>
  <si>
    <t>Power Distribution Unit</t>
  </si>
  <si>
    <t>AV-1</t>
  </si>
  <si>
    <t>AV-1.1</t>
  </si>
  <si>
    <t>AV-1.1.1</t>
  </si>
  <si>
    <t>AV-1.1.2</t>
  </si>
  <si>
    <t>AV-1.1.3</t>
  </si>
  <si>
    <t>AV-2</t>
  </si>
  <si>
    <t>REM A</t>
  </si>
  <si>
    <t>TAC A</t>
  </si>
  <si>
    <t>SSR A</t>
  </si>
  <si>
    <t>SpW Router A</t>
  </si>
  <si>
    <t>SCIF A</t>
  </si>
  <si>
    <t>AV-2.1</t>
  </si>
  <si>
    <t>AV-2.1.1</t>
  </si>
  <si>
    <t>AV-2.1.2</t>
  </si>
  <si>
    <t>AV-2.1.3</t>
  </si>
  <si>
    <t>AV-2.1.4</t>
  </si>
  <si>
    <t>AV-2.2</t>
  </si>
  <si>
    <t>AV-2.2.1</t>
  </si>
  <si>
    <t>AV-2.2.2</t>
  </si>
  <si>
    <t>AV-2.2.3</t>
  </si>
  <si>
    <t>AV-2.2.4</t>
  </si>
  <si>
    <t>AV-3</t>
  </si>
  <si>
    <t>Side A</t>
  </si>
  <si>
    <t>Side B</t>
  </si>
  <si>
    <t>CMD TLM A</t>
  </si>
  <si>
    <t>FET Slice 1</t>
  </si>
  <si>
    <t>FET Slice 2</t>
  </si>
  <si>
    <t>FET Slice 3</t>
  </si>
  <si>
    <t>Relay Cap A</t>
  </si>
  <si>
    <t>CMD TLM B</t>
  </si>
  <si>
    <t>Relay Cap B</t>
  </si>
  <si>
    <t>FET Slice 4</t>
  </si>
  <si>
    <t>FET Slice 5</t>
  </si>
  <si>
    <t>FET Slice 6</t>
  </si>
  <si>
    <t>AV-3.1</t>
  </si>
  <si>
    <t>AV-3.2</t>
  </si>
  <si>
    <t>RIUs</t>
  </si>
  <si>
    <t>RIU-A 1</t>
  </si>
  <si>
    <t>RIU-A</t>
  </si>
  <si>
    <t>RIU-A 2</t>
  </si>
  <si>
    <t>RIU-A 3</t>
  </si>
  <si>
    <t>RIU-A 4</t>
  </si>
  <si>
    <t>RIU-A 5</t>
  </si>
  <si>
    <t>RIU-A 6</t>
  </si>
  <si>
    <t>RIU-A 7</t>
  </si>
  <si>
    <t>RIU-A 8</t>
  </si>
  <si>
    <t>RIU-B</t>
  </si>
  <si>
    <t>RIU-B 1</t>
  </si>
  <si>
    <t>RIU-B 2</t>
  </si>
  <si>
    <t>RIU-B 3</t>
  </si>
  <si>
    <t>RIU-B 4</t>
  </si>
  <si>
    <t>RIU-B 5</t>
  </si>
  <si>
    <t>RIU-B 6</t>
  </si>
  <si>
    <t>RIU-B 7</t>
  </si>
  <si>
    <t>RIU-B 8</t>
  </si>
  <si>
    <t>AV-4</t>
  </si>
  <si>
    <t>AV-4.1</t>
  </si>
  <si>
    <t>AV-4.2</t>
  </si>
  <si>
    <t>Power System Electronics</t>
  </si>
  <si>
    <t>Solar Arrays</t>
  </si>
  <si>
    <t>PSE-1</t>
  </si>
  <si>
    <t>PSE-2</t>
  </si>
  <si>
    <t>Bus Junction Slice</t>
  </si>
  <si>
    <t>EP-1</t>
  </si>
  <si>
    <t>EP-1.1</t>
  </si>
  <si>
    <t>EP-1.2</t>
  </si>
  <si>
    <t>EP-1.1.1</t>
  </si>
  <si>
    <t>Solar Array Junction Slice 2</t>
  </si>
  <si>
    <t>EP-1.1.2</t>
  </si>
  <si>
    <t>EP-1.1.3</t>
  </si>
  <si>
    <t>EP-1.1.4</t>
  </si>
  <si>
    <t>CMD/TLM A</t>
  </si>
  <si>
    <t>Controller A</t>
  </si>
  <si>
    <t>LVPS A</t>
  </si>
  <si>
    <t>CMD/TLM B</t>
  </si>
  <si>
    <t>Controller B</t>
  </si>
  <si>
    <t>LVPS B</t>
  </si>
  <si>
    <t>EP-1.2.1</t>
  </si>
  <si>
    <t>EP-1.2.2</t>
  </si>
  <si>
    <t>EP-1.2.4</t>
  </si>
  <si>
    <t>EP-1.2.5</t>
  </si>
  <si>
    <t>EP-1.2.6</t>
  </si>
  <si>
    <t>EP-2</t>
  </si>
  <si>
    <t>Li-Ion Battery</t>
  </si>
  <si>
    <t>Cells</t>
  </si>
  <si>
    <t>EP-2.1</t>
  </si>
  <si>
    <t>EP-3</t>
  </si>
  <si>
    <t>Solar Array 1</t>
  </si>
  <si>
    <t>Solar Array 2</t>
  </si>
  <si>
    <t>Primary Array</t>
  </si>
  <si>
    <t>Secondary Array</t>
  </si>
  <si>
    <t>EP-3.1</t>
  </si>
  <si>
    <t>EP-3.1.1</t>
  </si>
  <si>
    <t>EP-3.1.2</t>
  </si>
  <si>
    <t>Strings</t>
  </si>
  <si>
    <t>EP-3.1.1.1</t>
  </si>
  <si>
    <t>EP-3.1.1.1.1</t>
  </si>
  <si>
    <t>EP-3.1.2.1</t>
  </si>
  <si>
    <t>EP-3.1.2.1.1</t>
  </si>
  <si>
    <t>EP-3.1.2.2</t>
  </si>
  <si>
    <t>EP-3.2</t>
  </si>
  <si>
    <t>EP-3.2.1</t>
  </si>
  <si>
    <t>EP-3.2.1.1</t>
  </si>
  <si>
    <t>EP-3.2.1.1.1</t>
  </si>
  <si>
    <t>EP-3.2.2</t>
  </si>
  <si>
    <t>EP-3.2.2.1</t>
  </si>
  <si>
    <t>EP-3.2.2.1.1</t>
  </si>
  <si>
    <t>AV-1.1.1.a</t>
  </si>
  <si>
    <t>No output</t>
  </si>
  <si>
    <t>Incorrect output</t>
  </si>
  <si>
    <t>Incorrect timing</t>
  </si>
  <si>
    <t>AV-1.1.1.b</t>
  </si>
  <si>
    <t>GC-1</t>
  </si>
  <si>
    <t>Star Trackers</t>
  </si>
  <si>
    <t>Star Tracker A</t>
  </si>
  <si>
    <t>GC-1.1</t>
  </si>
  <si>
    <t>Accumulator</t>
  </si>
  <si>
    <t>Pump/Controller</t>
  </si>
  <si>
    <t>Pump A</t>
  </si>
  <si>
    <t>Pump B</t>
  </si>
  <si>
    <t>Radiators</t>
  </si>
  <si>
    <t>Radiator 1</t>
  </si>
  <si>
    <t>Radiator 2</t>
  </si>
  <si>
    <t>Radiator 3</t>
  </si>
  <si>
    <t>Radiator 4</t>
  </si>
  <si>
    <t>Pump Check Valve</t>
  </si>
  <si>
    <t>Service Valves</t>
  </si>
  <si>
    <t>SV2</t>
  </si>
  <si>
    <t>SV1</t>
  </si>
  <si>
    <t>SV4</t>
  </si>
  <si>
    <t>SV5</t>
  </si>
  <si>
    <t>SV10</t>
  </si>
  <si>
    <t>SV11</t>
  </si>
  <si>
    <t>SV6</t>
  </si>
  <si>
    <t>SV7</t>
  </si>
  <si>
    <t>CL-1</t>
  </si>
  <si>
    <t>CL-2</t>
  </si>
  <si>
    <t>CL-2.2</t>
  </si>
  <si>
    <t>CL-2.1</t>
  </si>
  <si>
    <t>CL-2.1.1</t>
  </si>
  <si>
    <t>CL-2.1.2</t>
  </si>
  <si>
    <t>CL-2.2.1</t>
  </si>
  <si>
    <t>CL-2.2.2</t>
  </si>
  <si>
    <t>CL-2.3</t>
  </si>
  <si>
    <t>CL-3</t>
  </si>
  <si>
    <t>CL-3.1</t>
  </si>
  <si>
    <t>CL-3.2</t>
  </si>
  <si>
    <t>CL-3.3</t>
  </si>
  <si>
    <t>CL-3.4</t>
  </si>
  <si>
    <t>CL-4</t>
  </si>
  <si>
    <t>CL-4.1</t>
  </si>
  <si>
    <t>CL-4.2</t>
  </si>
  <si>
    <t>CL-4.3</t>
  </si>
  <si>
    <t>CL-4.4</t>
  </si>
  <si>
    <t>CL-4.5</t>
  </si>
  <si>
    <t>CL-4.6</t>
  </si>
  <si>
    <t>CL-4.7</t>
  </si>
  <si>
    <t>CL-4.8</t>
  </si>
  <si>
    <t>Solar Array Platen</t>
  </si>
  <si>
    <t>SA 1 Tubing</t>
  </si>
  <si>
    <t>SA 1 Flex Tubing</t>
  </si>
  <si>
    <t>SA 1 Connections</t>
  </si>
  <si>
    <t>CL-5</t>
  </si>
  <si>
    <t>SA 1</t>
  </si>
  <si>
    <t>CL-5.1</t>
  </si>
  <si>
    <t>CL-5.1.1</t>
  </si>
  <si>
    <t>CL-5.1.2</t>
  </si>
  <si>
    <t>CL-5.1.3</t>
  </si>
  <si>
    <t>SA 2 Tubing</t>
  </si>
  <si>
    <t>SA 2 Flex Tubing</t>
  </si>
  <si>
    <t>SA 2 Connections</t>
  </si>
  <si>
    <t>CL-5.2</t>
  </si>
  <si>
    <t>CL-5.2.1</t>
  </si>
  <si>
    <t>CL-5.2.2</t>
  </si>
  <si>
    <t>CL-5.2.3</t>
  </si>
  <si>
    <t>Possible Causes</t>
  </si>
  <si>
    <t>AV-1.2</t>
  </si>
  <si>
    <t>TM-1</t>
  </si>
  <si>
    <t>Transponder</t>
  </si>
  <si>
    <t>FR A</t>
  </si>
  <si>
    <t>FR B</t>
  </si>
  <si>
    <t>TM-1.1</t>
  </si>
  <si>
    <t>TM-1.2</t>
  </si>
  <si>
    <t>Hybrid</t>
  </si>
  <si>
    <t>Power Converter</t>
  </si>
  <si>
    <t>X-Band Rx</t>
  </si>
  <si>
    <t>X-Band Tx</t>
  </si>
  <si>
    <t>Ka-Band Tx</t>
  </si>
  <si>
    <t>TM-1.2.2</t>
  </si>
  <si>
    <t>TM-1.2.3</t>
  </si>
  <si>
    <t>TM-1.2.4</t>
  </si>
  <si>
    <t>TM-1.2.5</t>
  </si>
  <si>
    <t>TM-2</t>
  </si>
  <si>
    <t>TM-1.1.2</t>
  </si>
  <si>
    <t>TM-1.1.3</t>
  </si>
  <si>
    <t>TM-1.1.4</t>
  </si>
  <si>
    <t>TM-1.1.5</t>
  </si>
  <si>
    <t>TM-2.1</t>
  </si>
  <si>
    <t>TM-2.2</t>
  </si>
  <si>
    <t>TM-3</t>
  </si>
  <si>
    <t>TM-3.1</t>
  </si>
  <si>
    <t>TM-3.2</t>
  </si>
  <si>
    <t>Low Noise Amplifier</t>
  </si>
  <si>
    <t>LNA A</t>
  </si>
  <si>
    <t>LNA B</t>
  </si>
  <si>
    <t>TM-4</t>
  </si>
  <si>
    <t>TM-4.1</t>
  </si>
  <si>
    <t>TM-5</t>
  </si>
  <si>
    <t>TM-5.1</t>
  </si>
  <si>
    <t>TM-5.2</t>
  </si>
  <si>
    <t>Filter</t>
  </si>
  <si>
    <t>Filter B</t>
  </si>
  <si>
    <t>DP A</t>
  </si>
  <si>
    <t>DP B</t>
  </si>
  <si>
    <t>RF Switch</t>
  </si>
  <si>
    <t>SW1</t>
  </si>
  <si>
    <t>SW2</t>
  </si>
  <si>
    <t>SW3</t>
  </si>
  <si>
    <t>SW4</t>
  </si>
  <si>
    <t>Flex Waveguide</t>
  </si>
  <si>
    <t>FW A</t>
  </si>
  <si>
    <t>FW B</t>
  </si>
  <si>
    <t>HGA</t>
  </si>
  <si>
    <t>LGA 1</t>
  </si>
  <si>
    <t>LGA 2</t>
  </si>
  <si>
    <t>FB 1</t>
  </si>
  <si>
    <t>FB 2</t>
  </si>
  <si>
    <t>TM-6</t>
  </si>
  <si>
    <t>TM-6.1</t>
  </si>
  <si>
    <t>TM-6.2</t>
  </si>
  <si>
    <t>TM-7</t>
  </si>
  <si>
    <t>TM-7.1</t>
  </si>
  <si>
    <t>TM-7.2</t>
  </si>
  <si>
    <t>TM-8</t>
  </si>
  <si>
    <t>TM-8.1</t>
  </si>
  <si>
    <t>TM-8.2</t>
  </si>
  <si>
    <t>TM-9</t>
  </si>
  <si>
    <t>TM-9.1</t>
  </si>
  <si>
    <t>TM-9.2</t>
  </si>
  <si>
    <t>TM-10</t>
  </si>
  <si>
    <t>RFDU</t>
  </si>
  <si>
    <t>TM-2.3</t>
  </si>
  <si>
    <t>TM-2.4</t>
  </si>
  <si>
    <t>Ka-Band HYB-2</t>
  </si>
  <si>
    <t>TM-7.3</t>
  </si>
  <si>
    <t>TM-7.4</t>
  </si>
  <si>
    <t>TM-9.3</t>
  </si>
  <si>
    <t>TM-9.4</t>
  </si>
  <si>
    <t>TM-9.5</t>
  </si>
  <si>
    <t>Diplexer</t>
  </si>
  <si>
    <t>TWTA</t>
  </si>
  <si>
    <t>Next  Higher</t>
  </si>
  <si>
    <t>Mission</t>
  </si>
  <si>
    <t>Umbra Violation</t>
  </si>
  <si>
    <t>Failure Mode / Limit / Constraint</t>
  </si>
  <si>
    <t>How</t>
  </si>
  <si>
    <t>Observable</t>
  </si>
  <si>
    <t>Time Locally</t>
  </si>
  <si>
    <t>Time to fix locally</t>
  </si>
  <si>
    <t>Time to Transmit Signal</t>
  </si>
  <si>
    <t>Avionics Redundancy Controller</t>
  </si>
  <si>
    <t>TAC B</t>
  </si>
  <si>
    <t>SSR B</t>
  </si>
  <si>
    <t>SpW Router B</t>
  </si>
  <si>
    <t>SCIF B</t>
  </si>
  <si>
    <r>
      <t xml:space="preserve">Failure modes that could result in loss of </t>
    </r>
    <r>
      <rPr>
        <b/>
        <sz val="9"/>
        <rFont val="Arial"/>
        <family val="2"/>
      </rPr>
      <t>three</t>
    </r>
    <r>
      <rPr>
        <sz val="9"/>
        <rFont val="Arial"/>
        <family val="2"/>
      </rPr>
      <t xml:space="preserve"> or more mission </t>
    </r>
    <r>
      <rPr>
        <sz val="9"/>
        <rFont val="Arial"/>
        <family val="2"/>
      </rPr>
      <t>objectives</t>
    </r>
  </si>
  <si>
    <r>
      <t xml:space="preserve">Failure modes that could cause </t>
    </r>
    <r>
      <rPr>
        <b/>
        <sz val="9"/>
        <rFont val="Arial"/>
        <family val="2"/>
      </rPr>
      <t>loss</t>
    </r>
    <r>
      <rPr>
        <sz val="9"/>
        <rFont val="Arial"/>
        <family val="2"/>
      </rPr>
      <t xml:space="preserve"> to </t>
    </r>
    <r>
      <rPr>
        <b/>
        <sz val="9"/>
        <rFont val="Arial"/>
        <family val="2"/>
      </rPr>
      <t>any</t>
    </r>
    <r>
      <rPr>
        <sz val="9"/>
        <rFont val="Arial"/>
        <family val="2"/>
      </rPr>
      <t xml:space="preserve"> mission </t>
    </r>
    <r>
      <rPr>
        <sz val="9"/>
        <rFont val="Arial"/>
        <family val="2"/>
      </rPr>
      <t>objectives.</t>
    </r>
  </si>
  <si>
    <r>
      <t xml:space="preserve">Failure modes that could result in insignificant or no loss to mission </t>
    </r>
    <r>
      <rPr>
        <sz val="9"/>
        <rFont val="Arial"/>
        <family val="2"/>
      </rPr>
      <t>objectives</t>
    </r>
  </si>
  <si>
    <t>AV-1.1.3.a</t>
  </si>
  <si>
    <t>AV-1.1.3.b</t>
  </si>
  <si>
    <t>AV-1.1.3.c</t>
  </si>
  <si>
    <t>AV-1.1.2.c</t>
  </si>
  <si>
    <t>AV-1.1.2.a</t>
  </si>
  <si>
    <t>AV-1.1.2.b</t>
  </si>
  <si>
    <t>AV-1.2.a</t>
  </si>
  <si>
    <t>AV-1.2.b</t>
  </si>
  <si>
    <t>AV-1.2.c</t>
  </si>
  <si>
    <t>Hard failure</t>
  </si>
  <si>
    <t>Watchdog Timer</t>
  </si>
  <si>
    <t>AV-1.1.1.d</t>
  </si>
  <si>
    <t>AV-1.1.1.1</t>
  </si>
  <si>
    <t>AV-1.1.1.1.a</t>
  </si>
  <si>
    <t>AV-1.1.2.d</t>
  </si>
  <si>
    <t>AV-1.1.2.e</t>
  </si>
  <si>
    <t>AV-1.1.2.1</t>
  </si>
  <si>
    <t>AV-1.1.2.1.a</t>
  </si>
  <si>
    <t>AV-1.1.3.d</t>
  </si>
  <si>
    <t>AV-1.1.3.1</t>
  </si>
  <si>
    <t>AV-1.1.3.1.a</t>
  </si>
  <si>
    <t>Locks up/resets</t>
  </si>
  <si>
    <t>Memory</t>
  </si>
  <si>
    <t>Memory IC failure</t>
  </si>
  <si>
    <t>AV-2.1.2.a</t>
  </si>
  <si>
    <t>AV-2.1.2.b</t>
  </si>
  <si>
    <t>AV-2.1.2.1</t>
  </si>
  <si>
    <t>AV-2.1.2.1.a</t>
  </si>
  <si>
    <t>CCD</t>
  </si>
  <si>
    <t>EXMO</t>
  </si>
  <si>
    <t>AV-2.1.4.a</t>
  </si>
  <si>
    <t>AV-2.1.4.b</t>
  </si>
  <si>
    <t>AV-2.2.2.1</t>
  </si>
  <si>
    <t>AV-2.2.4.1</t>
  </si>
  <si>
    <t>AV-2.2.4.2</t>
  </si>
  <si>
    <t>Trips too soon</t>
  </si>
  <si>
    <t>Fuse Module</t>
  </si>
  <si>
    <t>Incorrect PRIO configuration</t>
  </si>
  <si>
    <t>Circuit Breaker</t>
  </si>
  <si>
    <t>Unable to reset</t>
  </si>
  <si>
    <t>Opens without stimuli</t>
  </si>
  <si>
    <t>Short</t>
  </si>
  <si>
    <t>Open</t>
  </si>
  <si>
    <t>EP-2.1.a</t>
  </si>
  <si>
    <t>EP-2.1.b</t>
  </si>
  <si>
    <t>EP-2.1.c</t>
  </si>
  <si>
    <t>EP-1.2.3.a</t>
  </si>
  <si>
    <t>EP-1.2.3.b</t>
  </si>
  <si>
    <t>No telemetry output</t>
  </si>
  <si>
    <t>EP-1.2.2.a</t>
  </si>
  <si>
    <t>EP-3.1.1.1.a</t>
  </si>
  <si>
    <t>EP-3.1.2.1.a</t>
  </si>
  <si>
    <t>EP-1.1.2.a</t>
  </si>
  <si>
    <t>EP-1.1.2.b</t>
  </si>
  <si>
    <t>EP-1.1.1.a</t>
  </si>
  <si>
    <t>EP-1.1.4.a</t>
  </si>
  <si>
    <t>EP-1.1.4.b</t>
  </si>
  <si>
    <t>EP-1.1.4.c</t>
  </si>
  <si>
    <t>EP-3.1.1.1.1.a</t>
  </si>
  <si>
    <t>EP-3.1.1.1.1.b</t>
  </si>
  <si>
    <t>EP-3.1.2.1.1.a</t>
  </si>
  <si>
    <t>EP-3.1.2.1.1.b</t>
  </si>
  <si>
    <t>EP-3.1.2.2.a</t>
  </si>
  <si>
    <t>EP-3.1.2.2.b</t>
  </si>
  <si>
    <t>Electronics</t>
  </si>
  <si>
    <t>GC-1.1.a</t>
  </si>
  <si>
    <t>TM-1.1.3.a</t>
  </si>
  <si>
    <t>TM-1.1.3.b</t>
  </si>
  <si>
    <t>TM-1.1.4.a</t>
  </si>
  <si>
    <t>TM-1.1.4.b</t>
  </si>
  <si>
    <t>TM-1.1.5.a</t>
  </si>
  <si>
    <t>TM-1.1.5.b</t>
  </si>
  <si>
    <t>TM-2.1.a</t>
  </si>
  <si>
    <t>TM-2.1.b</t>
  </si>
  <si>
    <t>TM-2.3.a</t>
  </si>
  <si>
    <t>TM-2.3.b</t>
  </si>
  <si>
    <t>TM-3.1.a</t>
  </si>
  <si>
    <t>TM-3.1.b</t>
  </si>
  <si>
    <t>TM-4.1.a</t>
  </si>
  <si>
    <t>TM-5.1.a</t>
  </si>
  <si>
    <t>TM-5.1.b</t>
  </si>
  <si>
    <t>TM-6.1.b</t>
  </si>
  <si>
    <t>TM-7.1.a</t>
  </si>
  <si>
    <t>TM-8.1.a</t>
  </si>
  <si>
    <t>Mechanical failure</t>
  </si>
  <si>
    <t>TM-9.1.a</t>
  </si>
  <si>
    <t>TM-9.2.a</t>
  </si>
  <si>
    <t>TM-9.4.a</t>
  </si>
  <si>
    <t>TM-10.a</t>
  </si>
  <si>
    <t>TM-10.b</t>
  </si>
  <si>
    <t>Leak</t>
  </si>
  <si>
    <t>CL-1.a</t>
  </si>
  <si>
    <t>CL-5.1.1.a</t>
  </si>
  <si>
    <t>CL-5.1.2.a</t>
  </si>
  <si>
    <t>CL-5.1.3.a</t>
  </si>
  <si>
    <t>CL-5.2.1.a</t>
  </si>
  <si>
    <t>CL-5.2.2.a</t>
  </si>
  <si>
    <t>CL-5.2.3.a</t>
  </si>
  <si>
    <t>CL-3.1.a</t>
  </si>
  <si>
    <t>CL-3.2.a</t>
  </si>
  <si>
    <t>CL-3.3.a</t>
  </si>
  <si>
    <t>CL-3.4.a</t>
  </si>
  <si>
    <t>CL-2.1.2.a</t>
  </si>
  <si>
    <t>CL-2.1.2.b</t>
  </si>
  <si>
    <t>CL-2.1.2.c</t>
  </si>
  <si>
    <t>CL-2.2.2.a</t>
  </si>
  <si>
    <t>CL-2.2.2.b</t>
  </si>
  <si>
    <t>CL-2.2.2.c</t>
  </si>
  <si>
    <t>CL-2.3.a</t>
  </si>
  <si>
    <t>CL-4.1.a</t>
  </si>
  <si>
    <t>CL-4.2.a</t>
  </si>
  <si>
    <t>CL-4.3.a</t>
  </si>
  <si>
    <t>CL-4.4.a</t>
  </si>
  <si>
    <t>CL-4.5.a</t>
  </si>
  <si>
    <t>CL-4.6.a</t>
  </si>
  <si>
    <t>CL-4.7.a</t>
  </si>
  <si>
    <t>CL-4.8.a</t>
  </si>
  <si>
    <t>CL-2.1.1.a</t>
  </si>
  <si>
    <t>CL-2.1.1.b</t>
  </si>
  <si>
    <t>CL-2.1.1.c</t>
  </si>
  <si>
    <t>CL-2.2.1.a</t>
  </si>
  <si>
    <t>CL-2.2.1.b</t>
  </si>
  <si>
    <t>CL-2.2.1.c</t>
  </si>
  <si>
    <t>Tank</t>
  </si>
  <si>
    <t>Pressure Transducer A (PTA)</t>
  </si>
  <si>
    <t>Pressure Transducer B (PTB)</t>
  </si>
  <si>
    <t>Filter 1 (F1)</t>
  </si>
  <si>
    <t>Orifice 1 (O1)</t>
  </si>
  <si>
    <t>Propulsion Diode Box (PDB)</t>
  </si>
  <si>
    <t>Latch Valve A (LVA)</t>
  </si>
  <si>
    <t>Latch Valve B (LVB)</t>
  </si>
  <si>
    <t>Thruster A1</t>
  </si>
  <si>
    <t>Thruster A2</t>
  </si>
  <si>
    <t>Thruster A3</t>
  </si>
  <si>
    <t>Thruster A4</t>
  </si>
  <si>
    <t>Thruster B1</t>
  </si>
  <si>
    <t>Thruster B2</t>
  </si>
  <si>
    <t>Thruster B3</t>
  </si>
  <si>
    <t>Thruster B4</t>
  </si>
  <si>
    <t>Thruster C1</t>
  </si>
  <si>
    <t>Thruster C2</t>
  </si>
  <si>
    <t>Thruster C3</t>
  </si>
  <si>
    <t>Thruster C4</t>
  </si>
  <si>
    <t>Temperature Sensor Ghe</t>
  </si>
  <si>
    <t>Temperature Sensor N2H2</t>
  </si>
  <si>
    <t>Temperature Sensor F1</t>
  </si>
  <si>
    <t>Temperature Sensor LV Manifold</t>
  </si>
  <si>
    <t>Temperature Sensor Thruster Manifold</t>
  </si>
  <si>
    <t>Temperature Sensor A4</t>
  </si>
  <si>
    <t>Temperature Sensor B4</t>
  </si>
  <si>
    <t>Temperature Sensor C4</t>
  </si>
  <si>
    <t>PR-1</t>
  </si>
  <si>
    <t>PR-1.1</t>
  </si>
  <si>
    <t>PR-1.1.a</t>
  </si>
  <si>
    <t>PR-1.2</t>
  </si>
  <si>
    <t>PR-1.2.a</t>
  </si>
  <si>
    <t>PR-2</t>
  </si>
  <si>
    <t>PR-3</t>
  </si>
  <si>
    <t>Pressure Transducers</t>
  </si>
  <si>
    <t>PR-4</t>
  </si>
  <si>
    <t>PR-5</t>
  </si>
  <si>
    <t>PR-6</t>
  </si>
  <si>
    <t>PR-7</t>
  </si>
  <si>
    <t>Latch Valves</t>
  </si>
  <si>
    <t>PR-8</t>
  </si>
  <si>
    <t>Thrusters</t>
  </si>
  <si>
    <t>PR-9</t>
  </si>
  <si>
    <t>Temperature Sensors</t>
  </si>
  <si>
    <t>PR-3.1</t>
  </si>
  <si>
    <t>PR-3.2</t>
  </si>
  <si>
    <t>PR-7.1</t>
  </si>
  <si>
    <t>PR-7.2</t>
  </si>
  <si>
    <t>PR-8.01</t>
  </si>
  <si>
    <t>PR-8.02</t>
  </si>
  <si>
    <t>PR-8.03</t>
  </si>
  <si>
    <t>PR-8.04</t>
  </si>
  <si>
    <t>PR-8.05</t>
  </si>
  <si>
    <t>PR-8.06</t>
  </si>
  <si>
    <t>PR-8.07</t>
  </si>
  <si>
    <t>PR-8.08</t>
  </si>
  <si>
    <t>PR-8.09</t>
  </si>
  <si>
    <t>PR-8.10</t>
  </si>
  <si>
    <t>PR-8.11</t>
  </si>
  <si>
    <t>PR-8.12</t>
  </si>
  <si>
    <t>PR-9.1</t>
  </si>
  <si>
    <t>PR-9.2</t>
  </si>
  <si>
    <t>PR-9.3</t>
  </si>
  <si>
    <t>PR-9.4</t>
  </si>
  <si>
    <t>PR-9.5</t>
  </si>
  <si>
    <t>PR-9.6</t>
  </si>
  <si>
    <t>PR-9.7</t>
  </si>
  <si>
    <t>PR-9.8</t>
  </si>
  <si>
    <t>PR-9.9</t>
  </si>
  <si>
    <t>PR-2.a</t>
  </si>
  <si>
    <t>External leakage</t>
  </si>
  <si>
    <t>PR-3.1.a</t>
  </si>
  <si>
    <t>PR-3.1.b</t>
  </si>
  <si>
    <t>PR-3.1.c</t>
  </si>
  <si>
    <t>Clogged or blocked</t>
  </si>
  <si>
    <t>PR-4.a</t>
  </si>
  <si>
    <t>PR-5.a</t>
  </si>
  <si>
    <t>Heavy contamination blockage</t>
  </si>
  <si>
    <t>PR-6.a</t>
  </si>
  <si>
    <t>Internal leakage</t>
  </si>
  <si>
    <t>Fails open</t>
  </si>
  <si>
    <t>Fails closed</t>
  </si>
  <si>
    <t>PR-7.1.a</t>
  </si>
  <si>
    <t>PR-7.1.b</t>
  </si>
  <si>
    <t>PR-7.1.c</t>
  </si>
  <si>
    <t>PR-7.1.d</t>
  </si>
  <si>
    <t>PR-8.01.1</t>
  </si>
  <si>
    <t>Catbed Heater-Primary</t>
  </si>
  <si>
    <t>Fails on</t>
  </si>
  <si>
    <t>Fails off</t>
  </si>
  <si>
    <t>Heater debonds from Catbed</t>
  </si>
  <si>
    <t>PR-8.01.2</t>
  </si>
  <si>
    <t>Catbed Heater-Secondary</t>
  </si>
  <si>
    <t>PR-8.01.3</t>
  </si>
  <si>
    <t>PR-8.01.2.c</t>
  </si>
  <si>
    <t>PR-8.01.1.a</t>
  </si>
  <si>
    <t>PR-8.01.1.b</t>
  </si>
  <si>
    <t>PR-8.01.1.c</t>
  </si>
  <si>
    <t>PR-8.01.2.a</t>
  </si>
  <si>
    <t>PR-8.01.2.b</t>
  </si>
  <si>
    <t>Valve Assembly</t>
  </si>
  <si>
    <t>PR-8.01.3.a</t>
  </si>
  <si>
    <t>PR-8.01.3.b</t>
  </si>
  <si>
    <t>PR-8.02.1</t>
  </si>
  <si>
    <t>PR-8.02.2</t>
  </si>
  <si>
    <t>PR-8.02.3</t>
  </si>
  <si>
    <t>PR-8.03.1</t>
  </si>
  <si>
    <t>PR-8.03.2</t>
  </si>
  <si>
    <t>PR-8.03.3</t>
  </si>
  <si>
    <t>PR-8.04.1</t>
  </si>
  <si>
    <t>PR-8.04.2</t>
  </si>
  <si>
    <t>PR-8.04.3</t>
  </si>
  <si>
    <t>PR-8.05.1</t>
  </si>
  <si>
    <t>PR-8.05.2</t>
  </si>
  <si>
    <t>PR-8.05.3</t>
  </si>
  <si>
    <t>PR-8.06.1</t>
  </si>
  <si>
    <t>PR-8.06.2</t>
  </si>
  <si>
    <t>PR-8.06.3</t>
  </si>
  <si>
    <t>PR-8.07.1</t>
  </si>
  <si>
    <t>PR-8.07.2</t>
  </si>
  <si>
    <t>PR-8.07.3</t>
  </si>
  <si>
    <t>PR-8.08.1</t>
  </si>
  <si>
    <t>PR-8.08.2</t>
  </si>
  <si>
    <t>PR-8.08.3</t>
  </si>
  <si>
    <t>PR-8.09.1</t>
  </si>
  <si>
    <t>PR-8.09.2</t>
  </si>
  <si>
    <t>PR-8.09.3</t>
  </si>
  <si>
    <t>PR-8.10.1</t>
  </si>
  <si>
    <t>PR-8.10.2</t>
  </si>
  <si>
    <t>PR-8.10.3</t>
  </si>
  <si>
    <t>PR-8.11.1</t>
  </si>
  <si>
    <t>PR-8.11.2</t>
  </si>
  <si>
    <t>PR-8.11.3</t>
  </si>
  <si>
    <t>PR-8.12.1</t>
  </si>
  <si>
    <t>PR-8.12.2</t>
  </si>
  <si>
    <t>PR-8.12.3</t>
  </si>
  <si>
    <t>PR-9.1.a</t>
  </si>
  <si>
    <t>PR-9.1.b</t>
  </si>
  <si>
    <t>PR-9.2.a</t>
  </si>
  <si>
    <t>PR-9.2.b</t>
  </si>
  <si>
    <t>PR-9.3.a</t>
  </si>
  <si>
    <t>PR-9.3.b</t>
  </si>
  <si>
    <t>PR-9.4.a</t>
  </si>
  <si>
    <t>PR-9.4.b</t>
  </si>
  <si>
    <t>PR-9.5.a</t>
  </si>
  <si>
    <t>PR-9.5.b</t>
  </si>
  <si>
    <t>PR-9.6.a</t>
  </si>
  <si>
    <t>PR-9.6.b</t>
  </si>
  <si>
    <t>PR-9.7.a</t>
  </si>
  <si>
    <t>PR-9.7.b</t>
  </si>
  <si>
    <t>PR-9.8.a</t>
  </si>
  <si>
    <t>PR-9.8.b</t>
  </si>
  <si>
    <t>PR-9.9.a</t>
  </si>
  <si>
    <t>PR-9.9.b</t>
  </si>
  <si>
    <t>TH-1</t>
  </si>
  <si>
    <t>MLI</t>
  </si>
  <si>
    <t>Spacecraft MLI</t>
  </si>
  <si>
    <t>High-temperature MLI</t>
  </si>
  <si>
    <t>TH-2</t>
  </si>
  <si>
    <t>Louvers</t>
  </si>
  <si>
    <t>20-blade #1</t>
  </si>
  <si>
    <t>20-blade #2</t>
  </si>
  <si>
    <t>14-blade</t>
  </si>
  <si>
    <t>10-blade</t>
  </si>
  <si>
    <t>7-blade #1</t>
  </si>
  <si>
    <t>7-blade #2</t>
  </si>
  <si>
    <t>TH-3</t>
  </si>
  <si>
    <t>Heaters</t>
  </si>
  <si>
    <t>Battery Heater A &amp; Solar Array Drive Heater A (unswitched)</t>
  </si>
  <si>
    <t>Battery Heater B &amp; Solar Array Drive Heater B (unswitched)</t>
  </si>
  <si>
    <t>TH-4</t>
  </si>
  <si>
    <t>TH-1.1</t>
  </si>
  <si>
    <t>TH-1.2</t>
  </si>
  <si>
    <t>TH-2.1</t>
  </si>
  <si>
    <t>TH-2.2</t>
  </si>
  <si>
    <t>TH-2.3</t>
  </si>
  <si>
    <t>TH-2.4</t>
  </si>
  <si>
    <t>TH-2.5</t>
  </si>
  <si>
    <t>TH-2.6</t>
  </si>
  <si>
    <t>TH-3.4</t>
  </si>
  <si>
    <t>TH-3.2</t>
  </si>
  <si>
    <t>TH-3.1</t>
  </si>
  <si>
    <t>TH-3.3</t>
  </si>
  <si>
    <t>TH-3.5</t>
  </si>
  <si>
    <t>TH-3.6</t>
  </si>
  <si>
    <t>TH-3.7</t>
  </si>
  <si>
    <t>TH-3.8</t>
  </si>
  <si>
    <t>TH-1.1.a</t>
  </si>
  <si>
    <t>TH-1.2.a</t>
  </si>
  <si>
    <t>Blade breaks</t>
  </si>
  <si>
    <t>TH-2.1.a</t>
  </si>
  <si>
    <t>TH-2.1.b</t>
  </si>
  <si>
    <t>TH-2.2.a</t>
  </si>
  <si>
    <t>TH-2.2.b</t>
  </si>
  <si>
    <t>TH-2.3.a</t>
  </si>
  <si>
    <t>TH-2.3.b</t>
  </si>
  <si>
    <t>TH-2.4.a</t>
  </si>
  <si>
    <t>TH-2.4.b</t>
  </si>
  <si>
    <t>TH-2.5.a</t>
  </si>
  <si>
    <t>TH-2.5.b</t>
  </si>
  <si>
    <t>TH-2.6.a</t>
  </si>
  <si>
    <t>TH-2.6.b</t>
  </si>
  <si>
    <t>Debonds from surface</t>
  </si>
  <si>
    <t>TH-3.1.a</t>
  </si>
  <si>
    <t>TH-3.1.b</t>
  </si>
  <si>
    <t>TH-3.1.c</t>
  </si>
  <si>
    <t>TH-3.2.a</t>
  </si>
  <si>
    <t>TH-3.2.b</t>
  </si>
  <si>
    <t>TH-3.2.c</t>
  </si>
  <si>
    <t>TH-3.3.a</t>
  </si>
  <si>
    <t>TH-3.3.b</t>
  </si>
  <si>
    <t>TH-3.3.c</t>
  </si>
  <si>
    <t>TH-3.4.a</t>
  </si>
  <si>
    <t>TH-3.4.b</t>
  </si>
  <si>
    <t>TH-3.4.c</t>
  </si>
  <si>
    <t>TH-3.5.a</t>
  </si>
  <si>
    <t>TH-3.5.b</t>
  </si>
  <si>
    <t>TH-3.5.c</t>
  </si>
  <si>
    <t>TH-3.6.a</t>
  </si>
  <si>
    <t>TH-3.6.b</t>
  </si>
  <si>
    <t>TH-3.6.c</t>
  </si>
  <si>
    <t>TH-3.7.a</t>
  </si>
  <si>
    <t>TH-3.7.b</t>
  </si>
  <si>
    <t>TH-3.7.c</t>
  </si>
  <si>
    <t>TH-3.8.a</t>
  </si>
  <si>
    <t>TH-3.8.b</t>
  </si>
  <si>
    <t>TH-3.8.c</t>
  </si>
  <si>
    <t>TH-4.a</t>
  </si>
  <si>
    <t>TH-4.b</t>
  </si>
  <si>
    <t>Gimbals</t>
  </si>
  <si>
    <t>Solar Array</t>
  </si>
  <si>
    <t>Solar Array #1</t>
  </si>
  <si>
    <t>Solar Array #2</t>
  </si>
  <si>
    <t>ME-1</t>
  </si>
  <si>
    <t>ME-1.1</t>
  </si>
  <si>
    <t>ME-1.1.1</t>
  </si>
  <si>
    <t>ME-1.1.1.1</t>
  </si>
  <si>
    <t>ME-1.1.1.2</t>
  </si>
  <si>
    <t>Flap Actuator</t>
  </si>
  <si>
    <t>Feather Actuator</t>
  </si>
  <si>
    <t>ME-1.1.2</t>
  </si>
  <si>
    <t>ME-1.2</t>
  </si>
  <si>
    <t>Fails to actuate when commanded</t>
  </si>
  <si>
    <t>Incorrect actuation when commanded</t>
  </si>
  <si>
    <t>Actuates when not commanded</t>
  </si>
  <si>
    <t>ME-1.1.1.1.a</t>
  </si>
  <si>
    <t>ME-1.1.1.1.b</t>
  </si>
  <si>
    <t>ME-1.1.1.1.c</t>
  </si>
  <si>
    <t>ME-1.1.1.2.a</t>
  </si>
  <si>
    <t>ME-1.1.1.2.b</t>
  </si>
  <si>
    <t>ME-1.1.1.2.c</t>
  </si>
  <si>
    <t>FI-1</t>
  </si>
  <si>
    <t>Thermal Noise Receiver/High Frequency Receiver (TNR/HFR)</t>
  </si>
  <si>
    <t>Main Electronics Package (MEP)</t>
  </si>
  <si>
    <t>Time Domain Sampler (TDS)</t>
  </si>
  <si>
    <t>Magnetometer Electronics (MAG1)</t>
  </si>
  <si>
    <t>Magnetometer Electronics (MAG2)</t>
  </si>
  <si>
    <t>Digital Fields Board (DFB)</t>
  </si>
  <si>
    <t>Antenna Electronics (AEB)</t>
  </si>
  <si>
    <t>Instrument Control Unit (ICU)</t>
  </si>
  <si>
    <t>Low Noise Power Supply (LNPS)</t>
  </si>
  <si>
    <t>FI-2</t>
  </si>
  <si>
    <t>E-Field Antennas</t>
  </si>
  <si>
    <t>Antenna #1</t>
  </si>
  <si>
    <t>PA1</t>
  </si>
  <si>
    <t>Act1</t>
  </si>
  <si>
    <t>Antenna #2</t>
  </si>
  <si>
    <t>PA2</t>
  </si>
  <si>
    <t>Act2</t>
  </si>
  <si>
    <t>Antenna #3</t>
  </si>
  <si>
    <t>PA3</t>
  </si>
  <si>
    <t>Act3</t>
  </si>
  <si>
    <t>Antenna #4</t>
  </si>
  <si>
    <t>PA4</t>
  </si>
  <si>
    <t>Act4</t>
  </si>
  <si>
    <t>FI-3</t>
  </si>
  <si>
    <t>Mag Boom</t>
  </si>
  <si>
    <t>SCM</t>
  </si>
  <si>
    <t>Inboard Magnetometer</t>
  </si>
  <si>
    <t>Outboard Magnetometer</t>
  </si>
  <si>
    <t>FI-1.1</t>
  </si>
  <si>
    <t>FI-1.2</t>
  </si>
  <si>
    <t>FI-1.3</t>
  </si>
  <si>
    <t>FI-1.4</t>
  </si>
  <si>
    <t>FI-1.5</t>
  </si>
  <si>
    <t>FI-1.6</t>
  </si>
  <si>
    <t>FI-1.7</t>
  </si>
  <si>
    <t>FI-1.8</t>
  </si>
  <si>
    <t>FI-2.1</t>
  </si>
  <si>
    <t>FI-2.1.1</t>
  </si>
  <si>
    <t>FI-2.1.2</t>
  </si>
  <si>
    <t>FI-2.2</t>
  </si>
  <si>
    <t>FI-2.2.1</t>
  </si>
  <si>
    <t>FI-2.2.2</t>
  </si>
  <si>
    <t>FI-2.3</t>
  </si>
  <si>
    <t>FI-2.3.1</t>
  </si>
  <si>
    <t>FI-2.4</t>
  </si>
  <si>
    <t>FI-2.4.1</t>
  </si>
  <si>
    <t>FI-2.4.2</t>
  </si>
  <si>
    <t>FI-3.1</t>
  </si>
  <si>
    <t>FI-3.2</t>
  </si>
  <si>
    <t>FI-3.3</t>
  </si>
  <si>
    <t>FI-1.1.a</t>
  </si>
  <si>
    <t>FI-1.1.b</t>
  </si>
  <si>
    <t>FI-1.1.c</t>
  </si>
  <si>
    <t>IS-1</t>
  </si>
  <si>
    <t>EPI-Lo</t>
  </si>
  <si>
    <t>Quadrants</t>
  </si>
  <si>
    <t>Quadrant #1</t>
  </si>
  <si>
    <t>Quadrant #2</t>
  </si>
  <si>
    <t>Quadrant #3</t>
  </si>
  <si>
    <t>Quadrant #4</t>
  </si>
  <si>
    <t>IS-2</t>
  </si>
  <si>
    <t>EPI-Hi</t>
  </si>
  <si>
    <t>Front End Electronics</t>
  </si>
  <si>
    <t>Interface to Spacecraft</t>
  </si>
  <si>
    <t>MISC-Based Controllers</t>
  </si>
  <si>
    <t>Housekeeping Monitor</t>
  </si>
  <si>
    <t>Power Conditioning</t>
  </si>
  <si>
    <t>Detector Bias Supply</t>
  </si>
  <si>
    <t>Telescopes</t>
  </si>
  <si>
    <t>HET1</t>
  </si>
  <si>
    <t>LET1</t>
  </si>
  <si>
    <t>LET2</t>
  </si>
  <si>
    <t>IS-1.1</t>
  </si>
  <si>
    <t>IS-1.2</t>
  </si>
  <si>
    <t>IS-1.2.1</t>
  </si>
  <si>
    <t>IS-1.2.2</t>
  </si>
  <si>
    <t>IS-1.2.3</t>
  </si>
  <si>
    <t>IS-1.2.4</t>
  </si>
  <si>
    <t>IS-2.1</t>
  </si>
  <si>
    <t>IS-2.1.1</t>
  </si>
  <si>
    <t>IS-2.1.2</t>
  </si>
  <si>
    <t>IS-2.1.3</t>
  </si>
  <si>
    <t>IS-2.1.4</t>
  </si>
  <si>
    <t>IS-2.1.5</t>
  </si>
  <si>
    <t>IS-2.2</t>
  </si>
  <si>
    <t>IS-2.2.1</t>
  </si>
  <si>
    <t>IS-2.2.2</t>
  </si>
  <si>
    <t>IS-2.2.3</t>
  </si>
  <si>
    <t>IS-2.2.3.a</t>
  </si>
  <si>
    <t>IS-2.2.3.b</t>
  </si>
  <si>
    <t>IS-2.2.3.c</t>
  </si>
  <si>
    <t>IS-1.1.a</t>
  </si>
  <si>
    <t>IS-1.2.1.a</t>
  </si>
  <si>
    <t>IS-1.1.b</t>
  </si>
  <si>
    <t>IS-1.1.c</t>
  </si>
  <si>
    <t>IS-1.2.1.b</t>
  </si>
  <si>
    <t>IS-1.2.1.c</t>
  </si>
  <si>
    <t>IS-1.2.2.a</t>
  </si>
  <si>
    <t>IS-1.2.2.b</t>
  </si>
  <si>
    <t>IS-1.2.2.c</t>
  </si>
  <si>
    <t>IS-1.2.3.a</t>
  </si>
  <si>
    <t>IS-1.2.3.b</t>
  </si>
  <si>
    <t>IS-1.2.3.c</t>
  </si>
  <si>
    <t>IS-1.2.4.a</t>
  </si>
  <si>
    <t>IS-1.2.4.b</t>
  </si>
  <si>
    <t>IS-1.2.4.c</t>
  </si>
  <si>
    <t>IS-2.1.1.a</t>
  </si>
  <si>
    <t>IS-2.1.1.b</t>
  </si>
  <si>
    <t>IS-2.1.1.c</t>
  </si>
  <si>
    <t>IS-2.1.2.a</t>
  </si>
  <si>
    <t>IS-2.1.2.b</t>
  </si>
  <si>
    <t>IS-2.1.2.c</t>
  </si>
  <si>
    <t>IS-2.1.3.a</t>
  </si>
  <si>
    <t>IS-2.1.3.b</t>
  </si>
  <si>
    <t>IS-2.1.3.c</t>
  </si>
  <si>
    <t>IS-2.1.4.a</t>
  </si>
  <si>
    <t>IS-2.1.4.b</t>
  </si>
  <si>
    <t>IS-2.1.4.c</t>
  </si>
  <si>
    <t>IS-2.1.5.a</t>
  </si>
  <si>
    <t>IS-2.1.5.b</t>
  </si>
  <si>
    <t>IS-2.1.5.c</t>
  </si>
  <si>
    <t>IS-2.1.6.a</t>
  </si>
  <si>
    <t>IS-2.1.6.b</t>
  </si>
  <si>
    <t>IS-2.1.6.c</t>
  </si>
  <si>
    <t>IS-2.1.6</t>
  </si>
  <si>
    <t>IS-2.2.1.a</t>
  </si>
  <si>
    <t>IS-2.2.1.b</t>
  </si>
  <si>
    <t>IS-2.2.1.c</t>
  </si>
  <si>
    <t>IS-2.2.2.a</t>
  </si>
  <si>
    <t>IS-2.2.2.b</t>
  </si>
  <si>
    <t>IS-2.2.2.c</t>
  </si>
  <si>
    <t>SW-1.1</t>
  </si>
  <si>
    <t>SW-1</t>
  </si>
  <si>
    <t>SW-2</t>
  </si>
  <si>
    <t>SW-3</t>
  </si>
  <si>
    <t>SWEAP Electronics Module (SWEM)</t>
  </si>
  <si>
    <t>Solar Probe Cup (SPC)</t>
  </si>
  <si>
    <t>SPAN</t>
  </si>
  <si>
    <t>SPC Analog Processing Board (APC)</t>
  </si>
  <si>
    <t>SW-1.2</t>
  </si>
  <si>
    <t>SPC HV Modulator Board (HMB)</t>
  </si>
  <si>
    <t>SW-1.3</t>
  </si>
  <si>
    <t>Digital Control Board (DCB)</t>
  </si>
  <si>
    <t>SW-1.4</t>
  </si>
  <si>
    <t>Low Voltage Power Supply (LVPS)</t>
  </si>
  <si>
    <t>SW-1.1.a</t>
  </si>
  <si>
    <t>SW-1.1.b</t>
  </si>
  <si>
    <t>SW-1.1.c</t>
  </si>
  <si>
    <t>SW-1.2.a</t>
  </si>
  <si>
    <t>SW-1.2.b</t>
  </si>
  <si>
    <t>SW-1.2.c</t>
  </si>
  <si>
    <t>SW-1.3.a</t>
  </si>
  <si>
    <t>SW-1.3.b</t>
  </si>
  <si>
    <t>SW-1.3.c</t>
  </si>
  <si>
    <t>SW-1.4.a</t>
  </si>
  <si>
    <t>SW-1.4.b</t>
  </si>
  <si>
    <t>SW-1.4.c</t>
  </si>
  <si>
    <t>FC Electrical Unit (FEU)</t>
  </si>
  <si>
    <t>FC Sensor Unit (FSU)</t>
  </si>
  <si>
    <t>SW-2.1</t>
  </si>
  <si>
    <t>SW-2.2</t>
  </si>
  <si>
    <t>SW-2.1.a</t>
  </si>
  <si>
    <t>SW-2.1.b</t>
  </si>
  <si>
    <t>SW-2.1.c</t>
  </si>
  <si>
    <t>SW-2.2.a</t>
  </si>
  <si>
    <t>SW-2.2.b</t>
  </si>
  <si>
    <t>SW-2.2.c</t>
  </si>
  <si>
    <t>SPAN-A+</t>
  </si>
  <si>
    <t>SW-3.1</t>
  </si>
  <si>
    <t>Electron Front End Electronics</t>
  </si>
  <si>
    <t>SW-3.1.1</t>
  </si>
  <si>
    <t>Electron Digital Board</t>
  </si>
  <si>
    <t>Ion Digital Board</t>
  </si>
  <si>
    <t>Ion Front End Electronics</t>
  </si>
  <si>
    <t>SW-3.1.2</t>
  </si>
  <si>
    <t>SW-3.1.3</t>
  </si>
  <si>
    <t>SW-3.1.3.a</t>
  </si>
  <si>
    <t>SW-3.1.3.b</t>
  </si>
  <si>
    <t>SW-3.1.3.c</t>
  </si>
  <si>
    <t>SW-3.2</t>
  </si>
  <si>
    <t>SPAN-B</t>
  </si>
  <si>
    <t>Electron ESA</t>
  </si>
  <si>
    <t>SW-3.1.1.1</t>
  </si>
  <si>
    <t>SW-3.1.1.1.a</t>
  </si>
  <si>
    <t>SW-3.1.1.1.b</t>
  </si>
  <si>
    <t>SW-3.1.1.1.c</t>
  </si>
  <si>
    <t>SW-3.1.1.2</t>
  </si>
  <si>
    <t>SW-3.1.1.2.a</t>
  </si>
  <si>
    <t>SW-3.1.1.2.b</t>
  </si>
  <si>
    <t>SW-3.1.1.2.c</t>
  </si>
  <si>
    <t>Ion ESA</t>
  </si>
  <si>
    <t>SW-3.1.2.1</t>
  </si>
  <si>
    <t>SW-3.1.2.1.a</t>
  </si>
  <si>
    <t>SW-3.1.2.1.b</t>
  </si>
  <si>
    <t>SW-3.1.2.1.c</t>
  </si>
  <si>
    <t>SW-3.1.2.2</t>
  </si>
  <si>
    <t>SW-3.1.2.2.a</t>
  </si>
  <si>
    <t>SW-3.1.2.2.b</t>
  </si>
  <si>
    <t>SW-3.1.2.2.c</t>
  </si>
  <si>
    <t>Anode Assembly</t>
  </si>
  <si>
    <t>SW-3.2.1</t>
  </si>
  <si>
    <t>SW-3.2.2</t>
  </si>
  <si>
    <t>SW-3.2.3</t>
  </si>
  <si>
    <t>SW-3.2.1.a</t>
  </si>
  <si>
    <t>SW-3.2.1.b</t>
  </si>
  <si>
    <t>SW-3.2.1.c</t>
  </si>
  <si>
    <t>SW-3.2.2.a</t>
  </si>
  <si>
    <t>SW-3.2.2.b</t>
  </si>
  <si>
    <t>SW-3.2.2.c</t>
  </si>
  <si>
    <t>SW-3.2.3.a</t>
  </si>
  <si>
    <t>SW-3.2.3.b</t>
  </si>
  <si>
    <t>SW-3.2.3.c</t>
  </si>
  <si>
    <t>WI-1</t>
  </si>
  <si>
    <t>WISPR Instrument Module</t>
  </si>
  <si>
    <t>WI-2</t>
  </si>
  <si>
    <t>WISPR Data Processing Unit (DPU)</t>
  </si>
  <si>
    <t>Camera Interface Electronics Box (CIE)</t>
  </si>
  <si>
    <t>WI-1.1</t>
  </si>
  <si>
    <t>WI-1.2</t>
  </si>
  <si>
    <t>Focal Plane Assembly</t>
  </si>
  <si>
    <t>WI-1.a</t>
  </si>
  <si>
    <t>WI-1.b</t>
  </si>
  <si>
    <t>WI-1.c</t>
  </si>
  <si>
    <t>WI-1.1.a</t>
  </si>
  <si>
    <t>WI-1.1.b</t>
  </si>
  <si>
    <t>WI-1.1.c</t>
  </si>
  <si>
    <t>WI-1.2.a</t>
  </si>
  <si>
    <t>WI-1.2.b</t>
  </si>
  <si>
    <t>WI-1.2.c</t>
  </si>
  <si>
    <t>Processor Board</t>
  </si>
  <si>
    <t>Power Board</t>
  </si>
  <si>
    <t>WI-2.1</t>
  </si>
  <si>
    <t>WI-2.2</t>
  </si>
  <si>
    <t>WI-2.1.a</t>
  </si>
  <si>
    <t>WI-2.1.b</t>
  </si>
  <si>
    <t>WI-2.1.c</t>
  </si>
  <si>
    <t>WI-2.2.a</t>
  </si>
  <si>
    <t>WI-2.2.b</t>
  </si>
  <si>
    <t>WI-2.2.c</t>
  </si>
  <si>
    <t>Remediation</t>
  </si>
  <si>
    <t>Processor A (Prime)</t>
  </si>
  <si>
    <t>1) failed power supply
2) software hangs
3) hardware failure (chips, connectors, etc.)</t>
  </si>
  <si>
    <t>all</t>
  </si>
  <si>
    <t>No way to recongnize failure, so it'd just keep going</t>
  </si>
  <si>
    <t>If switchover doesn't happen within required amount of time, but system is designed to handle this situation</t>
  </si>
  <si>
    <t>Loss of redundancy for 1 &amp;3, 2 could possibly be fixed with reboot</t>
  </si>
  <si>
    <t>yes</t>
  </si>
  <si>
    <t>Less than 10 ms for demote/promote</t>
  </si>
  <si>
    <t>Incorrect output/timing</t>
  </si>
  <si>
    <t>1) LVDS driver is flaky
2) SW issues</t>
  </si>
  <si>
    <t>Loss of redundancy</t>
  </si>
  <si>
    <t>Loss of SPW Timecode ("1PPS")</t>
  </si>
  <si>
    <t>Depends on SW configuration.</t>
  </si>
  <si>
    <t>1) PWB crack
2) Connector disconnects
3) Converter card fails</t>
  </si>
  <si>
    <t>Processor dies</t>
  </si>
  <si>
    <t>Failure to timeout (when it should)</t>
  </si>
  <si>
    <t>1) FPGA fails</t>
  </si>
  <si>
    <t>Lose software with no way locally to recover</t>
  </si>
  <si>
    <t>Loss of redundancy if FSW branches to WDT again.</t>
  </si>
  <si>
    <t>Timeout when it shouldn't</t>
  </si>
  <si>
    <t>Reboot</t>
  </si>
  <si>
    <t>Processor B (Hot)</t>
  </si>
  <si>
    <t>ARC would recognize issue and demote Hot Spare, and promote the Warm Spare</t>
  </si>
  <si>
    <t>None.</t>
  </si>
  <si>
    <t>ARC would see it</t>
  </si>
  <si>
    <t>ARC (or next Hot Spare) may see it</t>
  </si>
  <si>
    <t>Watchdog Timer (This is the onboard WDT; the ARC hosts a second level WDT too)</t>
  </si>
  <si>
    <t>Processor C (Warm Spare)</t>
  </si>
  <si>
    <t>Prime via SpW</t>
  </si>
  <si>
    <t>N/A.  No fix possible other than to demote to cold spare.  ARC commanded to not use this board.</t>
  </si>
  <si>
    <t>Avionics Redundancy Controller (ARC) - Mode Controller 1 only (other MCs would have same answers; the three MCs are triple voted at each processor).</t>
  </si>
  <si>
    <t>1) failed power supply
2) bad FPGA
3) hardware failure (chips, connectors, etc.)</t>
  </si>
  <si>
    <t>None</t>
  </si>
  <si>
    <t>Yes</t>
  </si>
  <si>
    <t>Single LVDS driver fails</t>
  </si>
  <si>
    <t>1) PWB crack
2) Connector disconnects
3) Converter fails</t>
  </si>
  <si>
    <t>Loss of thruster and G&amp;C control interfaces</t>
  </si>
  <si>
    <t>Depends on side switch and reconfig time</t>
  </si>
  <si>
    <t>Prime, non-responsive SpW interface; G&amp;C closed loop SW</t>
  </si>
  <si>
    <t>Side switchover</t>
  </si>
  <si>
    <t>Bad board oscillator</t>
  </si>
  <si>
    <t>Bad FPGA</t>
  </si>
  <si>
    <t>Loss of SSR data</t>
  </si>
  <si>
    <t>SSR switchover; File system mount</t>
  </si>
  <si>
    <t>Bad part</t>
  </si>
  <si>
    <t>Failed FPGA</t>
  </si>
  <si>
    <t>Loss of SpW connectivity</t>
  </si>
  <si>
    <t>Bad data</t>
  </si>
  <si>
    <t>Cracked board; failed FPGA</t>
  </si>
  <si>
    <t>Loss of config commands</t>
  </si>
  <si>
    <t>Ground verification of CCD commands</t>
  </si>
  <si>
    <t>1) Provides C&amp;DH command interface to PDU
2) Provides PDU telemetry interface to C&amp;DH
3) Provides +5V to Relay/Cap and FET Switching slices
4) Provides internal bus signals
5) Provides separation interface</t>
  </si>
  <si>
    <t>E, M, C</t>
  </si>
  <si>
    <t>n/a</t>
  </si>
  <si>
    <t>1) Electronics failure 
2) Connector/cable failure
3) SW failure</t>
  </si>
  <si>
    <t>Switch to B side</t>
  </si>
  <si>
    <t>Unless something needs to be commanded during switchover time period to PDU B, umbra violation shouldn't be possible</t>
  </si>
  <si>
    <t>No effect</t>
  </si>
  <si>
    <t>Stale/anomalous telemetry</t>
  </si>
  <si>
    <t>Switch to side B</t>
  </si>
  <si>
    <t>1) Provides fusing to all loads</t>
  </si>
  <si>
    <t>1) Design</t>
  </si>
  <si>
    <t>1) None</t>
  </si>
  <si>
    <t>high current draw</t>
  </si>
  <si>
    <t>1) Circuit breakers are used to prevent fuses from blowing 
2) Critical loads have redundant power paths, so a single fuse blowing would not cause a critical load to fail</t>
  </si>
  <si>
    <t>1) Design 
2) Transient voltage 
3) "Smart" short (high current setting that is not detected)</t>
  </si>
  <si>
    <t>1) Radiation
2) Bad command sent to prio and corrupted
3) SW failure</t>
  </si>
  <si>
    <t>1) MOPs sends commands with PRIO reconfiguration scripts
2) MOPs sends command to RF CCD to off-pulse PDU</t>
  </si>
  <si>
    <t>Lock-up/reset</t>
  </si>
  <si>
    <t>Radiation</t>
  </si>
  <si>
    <t>Stale telemetry</t>
  </si>
  <si>
    <t>Switch to side B, and/or off-pulse</t>
  </si>
  <si>
    <t>1) Provides power fusing and switching for all switched and pulsed loads
2) Provides switched status for switched loads
3) Provides current monitoring and circuit breaker function for over-current protection</t>
  </si>
  <si>
    <t>1) Part Failure</t>
  </si>
  <si>
    <t>1) Assuming load has tripped circuit breaker, loss of switched load
2) If load has not tripped circuit breaker, then no effect</t>
  </si>
  <si>
    <t>1) Loss of switched load</t>
  </si>
  <si>
    <t>1) MOPs sends commands to reset circuit breaker</t>
  </si>
  <si>
    <t>1) If CB continually trips, can override CB and rely solely on autonomy rule for over-current protection</t>
  </si>
  <si>
    <t>1) Trip Value Set Too Low</t>
  </si>
  <si>
    <t>1) Load constantly trips circuit breaker</t>
  </si>
  <si>
    <t>1) Ground command to disable or override the CB</t>
  </si>
  <si>
    <t>1) Turn load on
2) If CB continually trips, can override CB and rely solely on autonomy rule</t>
  </si>
  <si>
    <t>1) Sense value incorrect (should be caught in testing)</t>
  </si>
  <si>
    <t>1) Autonomy rules also protect against over-current
2) LVS protection if both CB and autonomy rule fail</t>
  </si>
  <si>
    <t>1) Design 
2) Transient voltage 
3) "Smart" short (high current setting that is not detected - multiple failures)</t>
  </si>
  <si>
    <t>1) Provides load current telemetry for individual loads
2) Provides switched status for switched loads
3) Provides current monitoring and circuit breaker function for over-current protection</t>
  </si>
  <si>
    <t>No temperature data from RIU.</t>
  </si>
  <si>
    <t>FSW detects bad data</t>
  </si>
  <si>
    <t>Loose wire or noise</t>
  </si>
  <si>
    <t>Bad temp data from sensor</t>
  </si>
  <si>
    <t>Insulate spacecraft bus</t>
  </si>
  <si>
    <t>Degraded/damaged</t>
  </si>
  <si>
    <t>1) Dust
2) Optical properties</t>
  </si>
  <si>
    <t>MLI degraded/damaged.</t>
  </si>
  <si>
    <t>Depends on area affected by degradation/damage - critical system damaged by high temperature could lead to an umbra violation.</t>
  </si>
  <si>
    <t>Depends on area affected by degradation/damage.</t>
  </si>
  <si>
    <t>Component temperature change</t>
  </si>
  <si>
    <t>N/A</t>
  </si>
  <si>
    <t>Depends on severity of degradation/damage (time required to see temperature change in component)</t>
  </si>
  <si>
    <t>Insulate exposed portions of spacecraft (solar arrays, radiators, etc.)</t>
  </si>
  <si>
    <t>High-temp MLI is not covering equipment that could lead to an umbra violation.</t>
  </si>
  <si>
    <t>Regulate temperature of spacecraft bus</t>
  </si>
  <si>
    <t>Doesn't open/close</t>
  </si>
  <si>
    <t>1) Bi-metalic spring failure
2) bearing/bushing bound up
[3) Louver has been overheated, so spring has a new set-point - would require additional failure causing overheating]</t>
  </si>
  <si>
    <t>Increase/decrease temperature slightly.</t>
  </si>
  <si>
    <t>No effect.  Thermal system includes margin to account for loss of one blade.</t>
  </si>
  <si>
    <t>Temperature change over time</t>
  </si>
  <si>
    <t>Time required to see temperature change in component</t>
  </si>
  <si>
    <t>1) Dust</t>
  </si>
  <si>
    <t>1) Thermostat failure
2) Failure of switch
3) Failure in heater</t>
  </si>
  <si>
    <t>No effect.</t>
  </si>
  <si>
    <t>Tank temperature telemetry</t>
  </si>
  <si>
    <t>TBD time</t>
  </si>
  <si>
    <t>Autonomy will detect low temperature and switch to other side.</t>
  </si>
  <si>
    <t>1) Assembly/installation failure
2) adhesive failure/defect</t>
  </si>
  <si>
    <t>Temperature sensor telemetry</t>
  </si>
  <si>
    <t>S/C will detect low temperature and switch to other side.</t>
  </si>
  <si>
    <t>Single thermostat</t>
  </si>
  <si>
    <t>Dual thermostats at different set points will cause heater to turn off, switch to other side</t>
  </si>
  <si>
    <t>Thermostats</t>
  </si>
  <si>
    <t>dual thermostats</t>
  </si>
  <si>
    <t>Dual thermostats at different set points will cause heater to turn on, switch to other side</t>
  </si>
  <si>
    <t>2nd side thermostats would detect low temp and would turn on</t>
  </si>
  <si>
    <t>1) mechanical break
2) RIO failure</t>
  </si>
  <si>
    <t>Bad reading at sensor</t>
  </si>
  <si>
    <t>Determine whether or not to switch on redundant sensor</t>
  </si>
  <si>
    <t>Component temp</t>
  </si>
  <si>
    <t>all components will have redundant temp sensors (current baseline)</t>
  </si>
  <si>
    <t>1) debond</t>
  </si>
  <si>
    <t>Depends on amount of damage, but would increase/decrease local temperatures.</t>
  </si>
  <si>
    <r>
      <t xml:space="preserve">Propulsion Tank Heaters A&amp;B (22 </t>
    </r>
    <r>
      <rPr>
        <sz val="11"/>
        <rFont val="Symbol"/>
        <family val="1"/>
        <charset val="2"/>
      </rPr>
      <t>W</t>
    </r>
    <r>
      <rPr>
        <sz val="11"/>
        <rFont val="Calibri"/>
        <family val="2"/>
        <scheme val="minor"/>
      </rPr>
      <t xml:space="preserve"> switched)</t>
    </r>
  </si>
  <si>
    <t>Autonomy will detect tank temperature and switch off power to that heater and switch to other side.</t>
  </si>
  <si>
    <r>
      <t xml:space="preserve">Propulsion Line and Valve Heaters A&amp;B (37 </t>
    </r>
    <r>
      <rPr>
        <sz val="11"/>
        <rFont val="Symbol"/>
        <family val="1"/>
        <charset val="2"/>
      </rPr>
      <t>W</t>
    </r>
    <r>
      <rPr>
        <sz val="11"/>
        <rFont val="Calibri"/>
        <family val="2"/>
        <scheme val="minor"/>
      </rPr>
      <t xml:space="preserve"> switched)</t>
    </r>
  </si>
  <si>
    <t>S/C will detect high temperature and switch off power to that heater and switch to othe side.</t>
  </si>
  <si>
    <r>
      <t xml:space="preserve">Propulsion Internal Heaters A&amp;B (28 </t>
    </r>
    <r>
      <rPr>
        <sz val="11"/>
        <rFont val="Symbol"/>
        <family val="1"/>
        <charset val="2"/>
      </rPr>
      <t>W</t>
    </r>
    <r>
      <rPr>
        <sz val="11"/>
        <rFont val="Calibri"/>
        <family val="2"/>
        <scheme val="minor"/>
      </rPr>
      <t xml:space="preserve"> switched)</t>
    </r>
  </si>
  <si>
    <r>
      <t xml:space="preserve">S/C Panel Survival Heaters A&amp;B (16 </t>
    </r>
    <r>
      <rPr>
        <sz val="11"/>
        <rFont val="Symbol"/>
        <family val="1"/>
        <charset val="2"/>
      </rPr>
      <t>W</t>
    </r>
    <r>
      <rPr>
        <sz val="11"/>
        <rFont val="Calibri"/>
        <family val="2"/>
        <scheme val="minor"/>
      </rPr>
      <t xml:space="preserve"> switched)</t>
    </r>
  </si>
  <si>
    <r>
      <t xml:space="preserve">CSPR Manifold 1&amp;4 Heaters A&amp;B (16 </t>
    </r>
    <r>
      <rPr>
        <sz val="11"/>
        <rFont val="Symbol"/>
        <family val="1"/>
        <charset val="2"/>
      </rPr>
      <t>W</t>
    </r>
    <r>
      <rPr>
        <sz val="11"/>
        <rFont val="Calibri"/>
        <family val="2"/>
        <scheme val="minor"/>
      </rPr>
      <t xml:space="preserve"> switched)</t>
    </r>
  </si>
  <si>
    <r>
      <t xml:space="preserve">CSPR Manifold 2&amp;3 Heaters A&amp;B (14 </t>
    </r>
    <r>
      <rPr>
        <sz val="11"/>
        <rFont val="Symbol"/>
        <family val="1"/>
        <charset val="2"/>
      </rPr>
      <t>W</t>
    </r>
    <r>
      <rPr>
        <sz val="11"/>
        <rFont val="Calibri"/>
        <family val="2"/>
        <scheme val="minor"/>
      </rPr>
      <t xml:space="preserve"> switched)</t>
    </r>
  </si>
  <si>
    <t>Loss of telemetry</t>
  </si>
  <si>
    <t>1) open circuit resistor
2) short circuit</t>
  </si>
  <si>
    <t>N/a</t>
  </si>
  <si>
    <t>Either 0 or out-of-scale reading in telemetry</t>
  </si>
  <si>
    <t>~1 sec (action depends on persistence decided on by fault protection)</t>
  </si>
  <si>
    <t>Short (isolation diodes)</t>
  </si>
  <si>
    <t>1) diode fails short</t>
  </si>
  <si>
    <t>No effect without another short</t>
  </si>
  <si>
    <t>No</t>
  </si>
  <si>
    <t>Open (isolation diodes)</t>
  </si>
  <si>
    <t>1) diode fails open</t>
  </si>
  <si>
    <t>lose power from a single solar array string</t>
  </si>
  <si>
    <t>No effect (designed to work with loss of single string).  Might need to extend wing further</t>
  </si>
  <si>
    <t>Telemetry</t>
  </si>
  <si>
    <t>Depends on the string (outboard 2 strings have current sensors)</t>
  </si>
  <si>
    <t>Can lose any 1 buck converter</t>
  </si>
  <si>
    <t>1) Open circuit output fuse</t>
  </si>
  <si>
    <t>Converter slice will be off.  Telemetry will indicate 0 amps</t>
  </si>
  <si>
    <t>No effect.  Can lose a single buck converter.</t>
  </si>
  <si>
    <t>~1 sec</t>
  </si>
  <si>
    <t>Incorrect current</t>
  </si>
  <si>
    <t>1) reference voltage drift</t>
  </si>
  <si>
    <t>Current will be too high or too low.  Excessive current will be limited internally.</t>
  </si>
  <si>
    <t>Controller will compensate for low/high current from a single converter.</t>
  </si>
  <si>
    <t>Incorrect switching frequency</t>
  </si>
  <si>
    <t>Potential impact on conducted emissions</t>
  </si>
  <si>
    <t>Potential EMC/EMI issue for instruments; switch sides to clear problem</t>
  </si>
  <si>
    <t>Worst case, lose data for one encounter</t>
  </si>
  <si>
    <t>Notice EMC/EMI in instruments, but wouldn't necessarily be able to pinpoint PSE</t>
  </si>
  <si>
    <t>Not directly</t>
  </si>
  <si>
    <t>Diagnose by turning each converter off individually to see if it fixes problem.  Leave off the bad one.</t>
  </si>
  <si>
    <t>1) power supply input opens in feed path
2) FPGA fails</t>
  </si>
  <si>
    <t>CMD/TLM A fails, no telemetry output.</t>
  </si>
  <si>
    <t>1) output transmitter not powered
2) open circuit</t>
  </si>
  <si>
    <t>Card would continue operating but no telemetry output.</t>
  </si>
  <si>
    <t>Reset card.  If necessary, switch to side B.</t>
  </si>
  <si>
    <t>1) SEU</t>
  </si>
  <si>
    <t>Loss of ability to command</t>
  </si>
  <si>
    <t>1) input receiver not powered (or open circuit in path)
2) FPGA fails</t>
  </si>
  <si>
    <t>1) Power input could be open/short
2) FPGA fails</t>
  </si>
  <si>
    <t>Lose FPGA telemetry (depending on exact failure).  No signal output to buck converters.</t>
  </si>
  <si>
    <t>Telemetry indicates 0 buck converter output.</t>
  </si>
  <si>
    <t>Might combine some functions with CMD/TLM slice</t>
  </si>
  <si>
    <t>1) Reference voltage drift
2) SEU affects a register value</t>
  </si>
  <si>
    <t>Will either be over- or under-charging the battery</t>
  </si>
  <si>
    <t>See battery over/under charge in telemetry.</t>
  </si>
  <si>
    <t>Open circuit FET</t>
  </si>
  <si>
    <t>Loss of power to controller and command/telemetry</t>
  </si>
  <si>
    <t>Reference voltage circuit failure</t>
  </si>
  <si>
    <t>Drift in voltage, erratic operation, or no telemetry</t>
  </si>
  <si>
    <t>Switch to redundant side</t>
  </si>
  <si>
    <t>Telemetry indicates drift in voltage, erratic operation, or no telemetry</t>
  </si>
  <si>
    <t>Cell 1 of n</t>
  </si>
  <si>
    <t>Separator short circuit</t>
  </si>
  <si>
    <t>Slight reduction in battery capacity, temporary hot spot</t>
  </si>
  <si>
    <t>Slight reduction in battery storage capacity</t>
  </si>
  <si>
    <t>Long-term battery trending</t>
  </si>
  <si>
    <t>Noticible with long-term (weeks) of battery trending</t>
  </si>
  <si>
    <t>Open interconnect</t>
  </si>
  <si>
    <t>Slight reduction in battery capacity</t>
  </si>
  <si>
    <t>High Impedance</t>
  </si>
  <si>
    <t>Excessive degradation</t>
  </si>
  <si>
    <t>Short to ground</t>
  </si>
  <si>
    <t>Insulator breakdown</t>
  </si>
  <si>
    <t>Reduction in S/A output current</t>
  </si>
  <si>
    <t>Reduction in power margin; system is designed to accommodate this</t>
  </si>
  <si>
    <t>Telemetry will indicate lower output current</t>
  </si>
  <si>
    <t xml:space="preserve">If far from sun, could see reduction in current as fast as 1 sec; if close to sun, may have to wait until primary S/A receives sufficient illumination </t>
  </si>
  <si>
    <t>EP-3.1.1.1.b</t>
  </si>
  <si>
    <t>Cracked cell or open interconnect</t>
  </si>
  <si>
    <t>Cells (with bypass diodes)</t>
  </si>
  <si>
    <t>Shorted diode</t>
  </si>
  <si>
    <t>Small loss in power</t>
  </si>
  <si>
    <t>Negliglble effect</t>
  </si>
  <si>
    <t>Not likely; loss of power is too small</t>
  </si>
  <si>
    <t>Cracked cell</t>
  </si>
  <si>
    <t>Bypass diode will conduct, leading to small loss in power</t>
  </si>
  <si>
    <t>First, reduction in power margin; then, extend wings farther to compensate if close to sun; system is designed to accommodate this</t>
  </si>
  <si>
    <t>First, telemetry will indicate lower output current; then, lower S/A flap angle to compensate if close to sun</t>
  </si>
  <si>
    <t>1 sec to see reduction in S/A current; then, several minutes to see S/A flap angle decrease to compensate if close to sun.</t>
  </si>
  <si>
    <t>EP-3.1.2.1.b</t>
  </si>
  <si>
    <t>2 sec to see reduction in S/A current; then, several minutes to see S/A flap angle decrease to compensate if close to sun.</t>
  </si>
  <si>
    <t>Bypass diode will conduct, leading to small loss in power; may be local hot spot</t>
  </si>
  <si>
    <t>Cracked cell or broken wire</t>
  </si>
  <si>
    <t>Loss of telemetry for one sensor cell (used for fault protection and calibration)</t>
  </si>
  <si>
    <t>Use redundant sensor cell (no side switching is required)</t>
  </si>
  <si>
    <t>RMV definition/clarification of failure</t>
  </si>
  <si>
    <t>Possible Remediation</t>
  </si>
  <si>
    <t>input command not received or acted on</t>
  </si>
  <si>
    <t>When turned on, trackers typically need to be sent a series of commands that bring them up to full operational mode. If the tracker is unable to correctly process these commands, it can fail to reach the normal tracking mode where it would start generating attitude solutions.</t>
  </si>
  <si>
    <t>The list below is restricted to failures internal to the tracker itself. Problems external to the tracker that would cause the commands to have the wrong information or to not be relayed to the tracker are not included.</t>
  </si>
  <si>
    <t>All</t>
  </si>
  <si>
    <t>Tracker does not reach normal operating mode; either degraded attitude solutions are generated or no attitude solutions are generated.</t>
  </si>
  <si>
    <t>Unlikely that a localized change in attitude large enough to cause an umbra violation would be accepted by the G&amp;C software even if it were generated by the tracker. A slowly drifting attitude solution might be harder to detect and could eventually result in an umbra violation if undetected. Similarly, propagation using only gyro rates could eventually result in an umbra violation since gyro errors will build up over time.</t>
  </si>
  <si>
    <t>If not corrected, the tracker could be deemed unusable for the rest of the mission. May not meet WISPR attitude knowledge accuracy requirements around perihelia with only one tracker.</t>
  </si>
  <si>
    <t>If tracker is able to output telemetry, it should indicate it's current operating mode. G&amp;C software will be monitoring some of these health &amp; status flags. Telemetry will also be downlinked occasionally as part of ground monitoring of G&amp;C component performance.</t>
  </si>
  <si>
    <t>Probably</t>
  </si>
  <si>
    <t>Use redundant hardware - either separate redundant units, or redundant sections of single electronics unit and redundant optical heads. 
May not meet WISPR attitude knowledge accuracy requirements around perihelia with only one tracker.
Solar limb sensor should detect attitude drifting "off Sun" before umbra violation is large enough to expose spacecraft components inside the 8-deg packaging umbra</t>
  </si>
  <si>
    <t>G&amp;C attitude estimation software will flag a problem if too many consecutive attitude solutions from the same tracker are missing or rejected (fail to pass the sanity checks - mostly consistency checks on the time sequence of solutions)</t>
  </si>
  <si>
    <t>If G&amp;C software flags a problem either from the health &amp; status telemetry or with the attitude solutions, it will request action from fault protection. Usually this is by outputting flags that are used in the premise of various autonomy rules.</t>
  </si>
  <si>
    <t>Probably 10-20 seconds to decide that a problem is persistent and warrants taking action</t>
  </si>
  <si>
    <t>faulty connector or harness/wiring inside unit</t>
  </si>
  <si>
    <t>There may  not be any way to fix this problem if the cause is faulty hardware inside the tracker</t>
  </si>
  <si>
    <t>localized electronics fault that affects command processing logic; localized electronics fault that prevents configuration change inside unit</t>
  </si>
  <si>
    <t>Tracker reset or power cycle might clear the fault in the electronics. Or there may  not be any way to fix this problem if hardware inside the tracker is broken.</t>
  </si>
  <si>
    <t>error in tracker processor internal software/firmware</t>
  </si>
  <si>
    <t>Software reboot, software reload (these would happen automatically if tracker is powered cycled), or upload new software (if bug is found and corrected)</t>
  </si>
  <si>
    <t>Switching to the redundant tracker or electronics may not solve the problem since they will be using the same software.</t>
  </si>
  <si>
    <t>input message not received or processed</t>
  </si>
  <si>
    <t>The trackers typically need some information from the avionics/FSW to generate correct attitude solutions. Examples are s/c velocity wrt Sun for aberration corrections, timing pulse to get the equivalent of TDT for star position calculation. A fault on the s/c side or inside the tracker that causes this information to not be available will cause problems for the tracker in that the attitude solutions coming out will be degraded.</t>
  </si>
  <si>
    <t>The list below is restricted to failures internal to the tracker itself. Problems external to the tracker that would cause the message to have the wrong information or to not be relayed to the tracker are not included.</t>
  </si>
  <si>
    <t>Tracker uses old or incorrect information to generate attitude solution; solution accuracy is degraded</t>
  </si>
  <si>
    <t>G&amp;C software may reject the attitude solution if it's inconsistent with recent solutions. G&amp;C software may use the degraded attitude solution and generate less accurate spacecraft attitude solution.</t>
  </si>
  <si>
    <t>Unlikely that a localized change in attitude large enough to cause an umbra violation would be accepted by the G&amp;C software even if it were generated by the tracker. A slowly drifting attitude solution might be harder to detect and could eventually result in an umbra violation if undetected.</t>
  </si>
  <si>
    <t>Some trackers have status telemetry that will indicate if it is receiving the timing pulse or other input data. G&amp;C software will be monitoring some of these health &amp; status flags. Telemetry will also be downlinked occasionally as part of ground monitoring of G&amp;C component performance.</t>
  </si>
  <si>
    <t>Maybe - see column to the left</t>
  </si>
  <si>
    <t>G&amp;C attitude estimation software will flag a problem if too many consecutive attitude solutions from the same tracker are rejected (fail to pass the sanity checks - mostly consistency checks on the time sequence of solutions)</t>
  </si>
  <si>
    <t>localized electronics fault that affects message processing logic</t>
  </si>
  <si>
    <t>failure to output requested telemetry ; output messages not generated</t>
  </si>
  <si>
    <t>tracker does not output any attitude solutions</t>
  </si>
  <si>
    <t>sensor/detector not able to collect measurements</t>
  </si>
  <si>
    <t>Tracker may transition to a  mode where it doesn't try to generate attitude solutions if it doesn't succeed in getting a solution for some predefined time period (reaction depends on which tracker we choose to fly)</t>
  </si>
  <si>
    <t>G&amp;C software will either continue to use tracker solutions for the other tracker or attempt to propagate s/c attitude using gyro rate data from last valid star tracker attitude solution</t>
  </si>
  <si>
    <t>Propagated attitude will slowly drift from true attitude and could eventually result in an umbra violation.</t>
  </si>
  <si>
    <t>Maybe - see column to the left.
If G&amp;C software flags a problem either from the health &amp; status telemetry or with the attitude solutions, it will request action from fault protection. Usually this is by outputting flags that are used in the premise of various autonomy rules.</t>
  </si>
  <si>
    <t>damage to detector elements (baffle, optics, APS detector, etc)</t>
  </si>
  <si>
    <t>environmental/viewing conditions degrading star images</t>
  </si>
  <si>
    <t>not enough bright stars found in images:
dust obscuring star images
CME or other radiation event temporarily causing too much noise in star images
Plume particles from thruster firing passing through tracker FOV
High or low temperature that can't be compensated by internal cooler (thermal "noise" on detector)</t>
  </si>
  <si>
    <t>Redundant tracker not pointing in same direction as this tracker
Environmental conditions should eventually change
CME subsides
thrusters stop firing
looking at less dusty part of the sky, etc</t>
  </si>
  <si>
    <t>electronics/software not able to process or communicate measurements</t>
  </si>
  <si>
    <t>hardware fault prevents image being read out from detector</t>
  </si>
  <si>
    <t>hardware damage or fault in internal electronics boards or harnessing that prevents image processing</t>
  </si>
  <si>
    <t>hardware damage or fault in internal electronics boards or harnessing or connectors that prevents generation of properly formatted telemetry messages</t>
  </si>
  <si>
    <t>error in tracker processor internal software/firmware - problem with image processing that detects star images and or algorithms that form attitude solution from detected star images</t>
  </si>
  <si>
    <t>Using the redundant tracker or electronics may not solve the problem since they will be using the same software.</t>
  </si>
  <si>
    <t>output telemetry contains insufficient measurements</t>
  </si>
  <si>
    <t>tracker does not output the expected number/quantity of attitude solutions or does not generate telemetry messages at expected rate for read out or full complement of measurements not generated for single data message</t>
  </si>
  <si>
    <t>sensor/detector sporadically unable to collect star field images</t>
  </si>
  <si>
    <t>G&amp;C software will either continue to use tracker solutions for the other tracker or attempt to propagate s/c attitude using gyro rate data from between valid star tracker attitude solutions</t>
  </si>
  <si>
    <t>Propagated attitude will slowly drift from true attitude and could eventually result in an umbra violation if time between measurements is very long; less likely in this case since we are assuming we are getting some attitude solutions - just not the total amount we should be getting</t>
  </si>
  <si>
    <t>Some trackers have status telemetry. G&amp;C software will be monitoring some of these health &amp; status flags. G&amp;C attitude estimation software will flag a problem if too many consecutive attitude solutions from the same tracker are missing. Telemetry will also be downlinked occasionally as part of ground monitoring of G&amp;C component performance.</t>
  </si>
  <si>
    <t>temporary radiation damage to detector
glint/reflection from other parts of the s/c temporarily gets into tracker optical path as stray light (could be dependent of attitude relative to Sun)</t>
  </si>
  <si>
    <t>environmental/viewing conditions degrading star field images</t>
  </si>
  <si>
    <t>intermittent fault in electronics/software disrupts processing of some star field images or prevents communication of some attitude solutions</t>
  </si>
  <si>
    <t>hardware fault sporadically prevents image being read out from detector</t>
  </si>
  <si>
    <t>hardware damage or fault in internal electronics boards or harnessing that sporadically prevents image processing</t>
  </si>
  <si>
    <t>hardware damage or fault in internal electronics boards or harnessing or connectors that sporadically prevents generation of properly formatted telemetry messages</t>
  </si>
  <si>
    <t>error in tracker processor internal software/firmware - sporadic problem with image processing that detects star images and or algorithms that form attitude solution from detected star images</t>
  </si>
  <si>
    <t>output telemetry contains degraded measurements</t>
  </si>
  <si>
    <t>tracker outputs attitude solutions whose quality is less than expected (not meeting spec)</t>
  </si>
  <si>
    <t>Trackers usually output some quality flags along with the attitude solution. Some trackers will transition to a mode where they no longer generate attitude solutions if low-quality solutions persist for some predefined time period.</t>
  </si>
  <si>
    <t>G&amp;C software will check the quality flags and reject the measurement if it's too poor. Attitude estimates will continue using solutions from the other tracker if available and acceptable; otherwise attitude will be propagated from last valid tracker solution using gyro rate data.</t>
  </si>
  <si>
    <t>Propagated attitude will slowly drift from true attitude and could eventually result in an umbra violation if time between measurements is very long; less likely in this case since we will likely be getting some valid solutions of acceptable quality from the tracker</t>
  </si>
  <si>
    <t>Some trackers have status telemetry. G&amp;C software will be monitoring some of these health &amp; status flags. G&amp;C attitude estimation software will flag a problem if too many consecutive attitude solutions from the same tracker are rejected. Telemetry will also be downlinked occasionally as part of ground monitoring of G&amp;C component performance.</t>
  </si>
  <si>
    <t>error in software or related memory degrades processing of star field images</t>
  </si>
  <si>
    <t>star locations or pattern matching is not quite correct
time stamp associated with attitude solution from star field image is biased from correct time</t>
  </si>
  <si>
    <t>output telemetry contains incorrect measurements (which are flagged valid)</t>
  </si>
  <si>
    <t>tracker outputs attitude solutions whose time or attitude is wrong but without indicating any problems with the solutions in its own quality flags</t>
  </si>
  <si>
    <t>None - tracker thinks everything is ok</t>
  </si>
  <si>
    <t>G&amp;C software will reject a measurement if it's not consistent with recent past history of s/c attitude &amp; rate or if time tag is out of order. But there will be bounds associated with these checks and some bad measurements may be used in the attitude estimation if they are just "slightly off" instead of obviously out of family.</t>
  </si>
  <si>
    <t>Possible, but not likely. The attitude solutions could be off just enough to cause the spacecraft to "tilt" relative to the Sun or slowly drift off from the desired TPS to Sun pointing.</t>
  </si>
  <si>
    <t>If not corrected (and somehow detected), the tracker could be deemed unusable for the rest of the mission. May not meet WISPR attitude knowledge accuracy requirements around perihelia with only one tracker.</t>
  </si>
  <si>
    <t>G&amp;C attitude estimation software will flag a problem if too many consecutive attitude solutions from the same tracker are rejected. Telemetry will also be downlinked occasionally as part of ground monitoring of G&amp;C component performance.</t>
  </si>
  <si>
    <t>error in software or related memory corrupts processing of star field images</t>
  </si>
  <si>
    <t>bad star catalog information for a detected star
incorrect center location for detected star (image lies near "hot spot", etc)
incorrect pattern match of all stars detected in image with star catalog entries
bug in centerfinding, pattern matching, or attitude generation algorithms
error in algorithm that generates time stap for attitude solution associated with the star field image</t>
  </si>
  <si>
    <t>error in hardware chain for detector readout causes incorrect image information to be used by software</t>
  </si>
  <si>
    <t>pixels missorted so star images seem to be in a different locations than they actually are
brightness values for pixels corrupted</t>
  </si>
  <si>
    <t xml:space="preserve"> </t>
  </si>
  <si>
    <t>Notes</t>
  </si>
  <si>
    <t>1) material defect
2) (very little motion in bellows, low likelihood of dust strike)</t>
  </si>
  <si>
    <t>Water would leak out</t>
  </si>
  <si>
    <t>Wouldn't be able to cool solar arrays during close approach</t>
  </si>
  <si>
    <t>Couldn't cool solar arrays</t>
  </si>
  <si>
    <t>1) System pressure drop
2 (Quantity sensor on accumulator)</t>
  </si>
  <si>
    <t>Depends on severity of leak</t>
  </si>
  <si>
    <t>Has pressure cap to keep water from boiling.
Can expand in case of freezing (not likely).</t>
  </si>
  <si>
    <t>Not sure if there is a filter prior to each pump, or if there is a single filter for both pumps.</t>
  </si>
  <si>
    <t>Clog</t>
  </si>
  <si>
    <t>1) contamination in line (unlikely due to QA processes on ground or would require another failure)</t>
  </si>
  <si>
    <t>1) If one filter in front of one pump clogged, would switch to second pump.
2) If one filter in front of both pumps clogged, would fail system</t>
  </si>
  <si>
    <t>1) No effect
2) No cooling for solar arrays during close approach</t>
  </si>
  <si>
    <t>1) System pressure telemetry
2) pump voltage/current telemetry</t>
  </si>
  <si>
    <t>1) Impeller failure (pump motor failure/jamming)</t>
  </si>
  <si>
    <t>After time constant passes (~10s), switch to pump B</t>
  </si>
  <si>
    <t>No effect (redundancy)</t>
  </si>
  <si>
    <t>1) measure pressure difference across two sides of the pump
2) 0 RPMs
3) increase in current
4) increase in radiator temp</t>
  </si>
  <si>
    <t>_R</t>
  </si>
  <si>
    <t>Incorrect output (pump speed out of spec)</t>
  </si>
  <si>
    <t>1) Unexpected Friction
2) Drift in electronics
3) power converter not supplying appropriate power</t>
  </si>
  <si>
    <t>switch to pump B?</t>
  </si>
  <si>
    <t>1) too low - might not provide adequate cooling, assuming no switchover to pump B.  No effect with switchover.
2) too high - might draw too much power, assuming no switchover to pump B.  No effect with switchover.</t>
  </si>
  <si>
    <t>No effect (assuming switchover to pump B)</t>
  </si>
  <si>
    <t>1) temp limit violations
2) increase in current</t>
  </si>
  <si>
    <t>two-speed pump, with bounds around speeds</t>
  </si>
  <si>
    <t>On when B should be working</t>
  </si>
  <si>
    <t>possible overheating</t>
  </si>
  <si>
    <t>take twice the power</t>
  </si>
  <si>
    <t>No effect (assuming one was switched off).</t>
  </si>
  <si>
    <t>1) increase in current
2) increase in local temp</t>
  </si>
  <si>
    <t>switch to pump B</t>
  </si>
  <si>
    <t>1) Pump current/voltage telemetry
2) Pressure difference across two sides of pump</t>
  </si>
  <si>
    <t>Incorrect output (commanding incorrect pump speed)</t>
  </si>
  <si>
    <t>1) Pump RPMs</t>
  </si>
  <si>
    <t>Incorrect timing (out-of-sync with pump)</t>
  </si>
  <si>
    <t>Pump speed could vary, might fail, switch to pump B</t>
  </si>
  <si>
    <t>Side B (same as side A)</t>
  </si>
  <si>
    <t>Internal leak</t>
  </si>
  <si>
    <t>Coolant could backflow through pump that is off.</t>
  </si>
  <si>
    <t>Cooling system less efficient when on pump with good CV.  Use pump with bad CV when possible.</t>
  </si>
  <si>
    <t>No effect when using pump with bad CV.</t>
  </si>
  <si>
    <t>??</t>
  </si>
  <si>
    <t>External leak</t>
  </si>
  <si>
    <t>Compression fitting at solar arrays, but everything else welded
Covered by blankets, etc.</t>
  </si>
  <si>
    <t>Might cause bubble in platen</t>
  </si>
  <si>
    <t>Platen might peel away</t>
  </si>
  <si>
    <t>Solar arrays more prone to damage/deterioration</t>
  </si>
  <si>
    <t>Drop in solar array production/efficiency?</t>
  </si>
  <si>
    <t>Depends on severity of bubble</t>
  </si>
  <si>
    <t>CL-5.1.1.b</t>
  </si>
  <si>
    <t>SA 2  (same as SA 1)</t>
  </si>
  <si>
    <t>CL-5.2.1.b</t>
  </si>
  <si>
    <t>Transponder A would come back on in the "off" state.</t>
  </si>
  <si>
    <t>FR A would go down.  Loss of telemetry, timing, etc.  Loss of comm if in contact with ground.</t>
  </si>
  <si>
    <t>~1 sec (next telemetry status packet from radio)</t>
  </si>
  <si>
    <t>1) Component failure</t>
  </si>
  <si>
    <t>Transponder A shuts down.</t>
  </si>
  <si>
    <t>Switch to B-side of telecomm.  No other effect.</t>
  </si>
  <si>
    <t>S/C might not be able to detect failure, but ground would see loss of comm</t>
  </si>
  <si>
    <t>OWLT</t>
  </si>
  <si>
    <t>X TWTA A/EPC</t>
  </si>
  <si>
    <t>1) hard failure in TWTA</t>
  </si>
  <si>
    <t>Fails TWTA and EPC</t>
  </si>
  <si>
    <t>Current and voltage would be out-of-spec, ground would lose downlink.</t>
  </si>
  <si>
    <t>? Depends on how often those values are sampled.  Probably 1Hz tick.</t>
  </si>
  <si>
    <t>TWTA would continue working but would output incorrect voltage</t>
  </si>
  <si>
    <t>If monitored parameters affected, S/C would switch to B string.  No other effect.</t>
  </si>
  <si>
    <t>1) High voltage monitored by the s/c
2) Only ground would notice variation in received power</t>
  </si>
  <si>
    <t>X TWTA B/EPC</t>
  </si>
  <si>
    <t>Ka TWTA A/EPC</t>
  </si>
  <si>
    <t>Ka TWTA B/EPC</t>
  </si>
  <si>
    <t>No uplink signal to radio</t>
  </si>
  <si>
    <t>S/C would see absence of commands from ground.</t>
  </si>
  <si>
    <t>If s/c is positioned appropriately, the other FR could be in view of Earth and still receive commands.  Would give a positive indication of failure - carrier lock on wrong radio.</t>
  </si>
  <si>
    <t>Degraded link performance for that uplink.</t>
  </si>
  <si>
    <t>1) component failure</t>
  </si>
  <si>
    <t>Switch stuck in a single position</t>
  </si>
  <si>
    <t>Component failure</t>
  </si>
  <si>
    <t>Switch stuck in single configuration</t>
  </si>
  <si>
    <t>Could still access all antennas by switching FRs or TWTAs.  No effect on S/C.</t>
  </si>
  <si>
    <t>Tell-tales
Would not be able to communicate through commanded path if switch didn't flip.</t>
  </si>
  <si>
    <t>Telltales fail</t>
  </si>
  <si>
    <t>No sensing on switch.</t>
  </si>
  <si>
    <t>Communications would work through a pathway configuration that the tell-tale status says the s/c is not in.</t>
  </si>
  <si>
    <t>Crack</t>
  </si>
  <si>
    <t>1) Material defect
2) Dust strike</t>
  </si>
  <si>
    <t>Yes. (After process of elimination)</t>
  </si>
  <si>
    <t>Antennae</t>
  </si>
  <si>
    <t>Antenna fails to send/receive communications.</t>
  </si>
  <si>
    <t>Mission success severely impacted by data rate loss.</t>
  </si>
  <si>
    <t>No more comm to/from HGA.</t>
  </si>
  <si>
    <t>Mission success impacted by loss of LGA</t>
  </si>
  <si>
    <t>No more comm to/from LGA.</t>
  </si>
  <si>
    <t>Mission success impacted by loss of FB</t>
  </si>
  <si>
    <t>No more comm to/from FB.</t>
  </si>
  <si>
    <t>TCS-ACCU-1</t>
  </si>
  <si>
    <t>Stores coolant water prior to system charge; Provides thermal expansion and loop leakage compensation. Coolant is internal to the accumulator tank bellows and the fluid is expelled using a fixed N2 gas charge that is applied between the bellows and the tank shell. Holds TBD in3 min. of coolant; TBD psig MDP; Bellows neutral position is TBD.</t>
  </si>
  <si>
    <t>Cross-bellows Internal Leakage</t>
  </si>
  <si>
    <t>1) Over stress (ext induced); 
2) Contaminants induced; 
3) Corrosion; 
4) Fatigue; 
5) Material/process (weld) flaw.</t>
  </si>
  <si>
    <t>The bellows will extend to its neutral no-load position; Interchanging and mixing of fluids between N2 and coolant cavities due to temperature excursions.</t>
  </si>
  <si>
    <t>N2 bubbles getting into the coolant loop could cause cavitation of the active pump (items PM1/PM2); Decrease or loss of flow would lead to rise in loop temperatures and potential inability to meet solar array cooling needs.</t>
  </si>
  <si>
    <t>1) Pump delta-p sensor and/or current and temp sensors detect cavitation;
2) Loop temp sensors detect degraded cooling</t>
  </si>
  <si>
    <t>Seconds/minutes</t>
  </si>
  <si>
    <t>Historically this has been an accepted risk in similar spaceflight applications, based on it's a highly reliable all welded pressure barrier metal bellow assembly design, rigourous design stress analyses, manufacturing process controls, mandatory hardware inspection points, and qual/accept tests.</t>
  </si>
  <si>
    <t>TCS-ACCU-2</t>
  </si>
  <si>
    <t>External Coolant Leakage</t>
  </si>
  <si>
    <t>1) Over stress (ext induced); 
2) Corrosion; 
3) Fatigue; 
4) Material/process (weld) flaw.</t>
  </si>
  <si>
    <t>Coolant leaks to external from the accumulator.</t>
  </si>
  <si>
    <t>Potential pump cavitation and eventual loss of cooling capability.</t>
  </si>
  <si>
    <t>Redundant pump failures due to cavitation common cause and loss of coolant would lead to loss TCS and vehicle.</t>
  </si>
  <si>
    <t>1) Tank pressure and temperature sensors detect loss of coolant;
2) Pump delta-p sensor and/or current and temp sensors detect cavitation;
3) P2 detects loss of main loop pressure.
4) Loop temp sensors detect loss of cooling</t>
  </si>
  <si>
    <t>TCS-ACCU-3</t>
  </si>
  <si>
    <t>External Gas Leakage</t>
  </si>
  <si>
    <t>Gas leaks to external from the accumulator, resulting in loss of pressure.</t>
  </si>
  <si>
    <t>Unable to maintain a net positive pump input pressure resulting in pump cavitation.  Inability to provide thermal for expansion could result in bellows rupture.</t>
  </si>
  <si>
    <t>1) Tank pressure sensor detects loss of pressurization;
2) Pump delta-p sensor and/or current and temp sensors detect cavitation;
3) P2 detects loss of main loop pressurization;
4) Loop temp sensors detect loss of cooling</t>
  </si>
  <si>
    <t>TCS-ACCU-4</t>
  </si>
  <si>
    <t>Fails to Expand/Contract</t>
  </si>
  <si>
    <t>1) Jammed bellows (interference of moving parts);
2) Contamination.</t>
  </si>
  <si>
    <t>1) Tank pressure and temperature sensors may detect pressure fluctuations due to temperature excursions; 
2) Pump delta-p sensor and/or current and temp sensors detect cavitation;
3) Loop temp sensors detect loss of cooling</t>
  </si>
  <si>
    <t>TCS-LV1-1</t>
  </si>
  <si>
    <t>Accumulator isolation valve</t>
  </si>
  <si>
    <t>Fails open/Internal leakage</t>
  </si>
  <si>
    <t>1) Contamination; 2) Seal failure; 3) Software Failure; 4) Electrical/ Electronics failure</t>
  </si>
  <si>
    <t>Potential coolant freezing, potentially leading to rupture and subsequent leakage.</t>
  </si>
  <si>
    <t>Rupture due to freezing results in loss of TCS and vehicle</t>
  </si>
  <si>
    <t>1) Tank pressure and temperature sensors may detect loss of coolant into the main loop; 
2) Pump delta-p sensor and system pressure and temp sensors will all detect rupture resulting in loss of TCs.</t>
  </si>
  <si>
    <t>Minutes</t>
  </si>
  <si>
    <t>TCS-LV1-2</t>
  </si>
  <si>
    <t>1) Contamination; 2) Jamming; 3) Binding; 4) Seal failure; 5) Software Failure; 6) Electrical/ Electronics failure</t>
  </si>
  <si>
    <t>Valve doesn't open when commanded, or valve closes inadvertently.</t>
  </si>
  <si>
    <t>1) Tank pressure and temperature sensors detect loss of coolant due to rupture; 
2) Pump delta-p sensor detects loss of flow;
3) Loop temp sensors detect loss of cooling</t>
  </si>
  <si>
    <t>TCS-LV1-3</t>
  </si>
  <si>
    <t>External leakage, upstream side</t>
  </si>
  <si>
    <t>1) Over-stress; 2) Corrosion; 3) Fatigue; 4) Material/process or weld flaw; 5) Seal failure</t>
  </si>
  <si>
    <t>1) Tank pressure and temperature sensors detect loss of coolant;
2) Pump delta-p sensor and/or current and temp sensors detect cavitation;
3) P2 detects loss of main loop pressure;
4) Loop temp sensors detect loss of cooling</t>
  </si>
  <si>
    <t>TCS-LV1-4</t>
  </si>
  <si>
    <t>External leakage, downstream side</t>
  </si>
  <si>
    <t>Coolant leaks to external from the downstream side of the valve beginning when LV1 is opened post launch.</t>
  </si>
  <si>
    <t>1) Tank pressure and temperature sensors detect loss of coolant after LV1 has been opened; 
2) Pump delta-p sensor and/or current and temp sensors detect cavitation;
3) P2 detects loss of main loop pressure.
4) Loop temp sensors detect loss of cooling</t>
  </si>
  <si>
    <t>TCS-LV2-1</t>
  </si>
  <si>
    <t>Upstream radiator isolation valve</t>
  </si>
  <si>
    <t>Valve is launched closed and isolates radiators 2 and 3 on the upstream side.  Opens about 1 month into the mission to allow coolant into radiators 2 and 3.</t>
  </si>
  <si>
    <t>Coolant may be allowed into the radiator 2/3 segment of the cooling loop before it is desired.</t>
  </si>
  <si>
    <t>P3 detects pressure rise as coolant leaks in</t>
  </si>
  <si>
    <t>Can adjust vehicle orientation to prevent freezing</t>
  </si>
  <si>
    <t>TCS-LV2-2</t>
  </si>
  <si>
    <t>Loss of flow to radiators 2 and 3.</t>
  </si>
  <si>
    <t>Inability to supply coolant to radiators 2 and 3 results in inability to handle nominal heat loads, which eventually leads to loss of vehicle when the TCS can no longer keep up.</t>
  </si>
  <si>
    <t>Loop temp sensors detect failure to supply flow to radiators 2 and 3.</t>
  </si>
  <si>
    <t>TCS-LV2-3</t>
  </si>
  <si>
    <t>TCS-LV2-4</t>
  </si>
  <si>
    <t>Coolant leaks to external from the downstream side of the valve beginning when LV2 and LV3 are opened.</t>
  </si>
  <si>
    <t>1) Tank pressure and temperature sensors detect loss of coolant after LV2 has been opened; 
2) Pump delta-p sensor and/or current and temp sensors detect cavitation;
3) P2 detects loss of main loop pressure.
4) Loop temp sensors detect loss of cooling</t>
  </si>
  <si>
    <t>TCS-LV3-1</t>
  </si>
  <si>
    <t>Downstream radiator isolation valve</t>
  </si>
  <si>
    <t>Valve is launched closed and isolates radiators 2 and 3 on the downstream side.  Opens about 1 month into the mission to allow coolant into radiators 2 and 3.</t>
  </si>
  <si>
    <t>TCS-LV3-2</t>
  </si>
  <si>
    <t>TCS-LV3-3</t>
  </si>
  <si>
    <t>TCS-LV3-4</t>
  </si>
  <si>
    <t>TCS-CV1-1</t>
  </si>
  <si>
    <t>Pump check valve</t>
  </si>
  <si>
    <t>Check valve prevents back flow through the inactive pump leg</t>
  </si>
  <si>
    <t>Internal Leakage</t>
  </si>
  <si>
    <t>1) Ball/seat deformation; 2) Contamination</t>
  </si>
  <si>
    <t xml:space="preserve">Some coolant recirculation flow is allowed through the check valve.  </t>
  </si>
  <si>
    <t>Degraded flow performance through the solar arrays and radiators.</t>
  </si>
  <si>
    <t>If the leakage is severe enough, then inability to handle nominal heat loads is possible, leading to loss of vehicle when the TCS can no longer keep up.</t>
  </si>
  <si>
    <t>1) Pump delta-p sensor detects flow degradation;
2) Loop temperature sensors detect degraded cooling performance</t>
  </si>
  <si>
    <t>TCS-CV1-2</t>
  </si>
  <si>
    <t>Fails in PM1 flow position</t>
  </si>
  <si>
    <t>Check valve is stuck blocking flow through the PM2 leg</t>
  </si>
  <si>
    <t>Running PM2 results in a dead head condition.  Unable to use PM2 to provide flow.</t>
  </si>
  <si>
    <t>Loss of pump redundancy.  If next failure is PM1, then loss of TCS and vehicle.</t>
  </si>
  <si>
    <t>1) Pump delta-p sensor detects loss of flow while PM2 is running;
2) PM2 current and speed sensors detect dead head condition;
3) Loop temperature sensors detect loss of cooling while PM2 is active</t>
  </si>
  <si>
    <t>Seconds (after PM2 is commanded)</t>
  </si>
  <si>
    <t>TCS-CV1-3</t>
  </si>
  <si>
    <t>Fails in PM2 flow position</t>
  </si>
  <si>
    <t>Check valve is stuck blocking flow through the PM1 leg</t>
  </si>
  <si>
    <t>Running PM1 results in a dead head condition.  Unable to use PM1 to provide flow.</t>
  </si>
  <si>
    <t>Loss of pump redundancy.  If next failure is PM2, then loss of TCS and vehicle.</t>
  </si>
  <si>
    <t>1) Pump delta-p sensor detects loss of flow while PM1 is running;
2) PM1 current and speed sensors detect dead head condition;
3) Loop temperature sensors detect loss of cooling while PM1 is active</t>
  </si>
  <si>
    <t>Seconds (after PM1 is commanded)</t>
  </si>
  <si>
    <t>TCS-CV1-4</t>
  </si>
  <si>
    <t>External Leakage</t>
  </si>
  <si>
    <t>Coolant leaks to external beginning when LV1 is opened post launch.</t>
  </si>
  <si>
    <t>TCS-PM1-1</t>
  </si>
  <si>
    <t>Pump 1</t>
  </si>
  <si>
    <t>Provides coolant flow through the solar arrays and radiators</t>
  </si>
  <si>
    <t>Overspeed/Excessive flow</t>
  </si>
  <si>
    <t>1) Motor Controller Electronics failure; 2) Software Failure</t>
  </si>
  <si>
    <t>Pump outputs excessive flow and draws excessive current</t>
  </si>
  <si>
    <t>Waste of vehicle power, potential cooling performance degradation</t>
  </si>
  <si>
    <t>If the degradation is severe enough, then inability to handle nominal heat loads is possible, leading to loss of vehicle when the TCS can no longer keep up.  Can  switch to the redundant pump to avoid this.</t>
  </si>
  <si>
    <t>1) Pump delta-p sensor detects excessive flow;
2) Pump current sensor detects excessive current draw;
3) Loop temperature sensors detect degraded cooling performance</t>
  </si>
  <si>
    <t>TCS-PM1-2</t>
  </si>
  <si>
    <t>Underspeed/Insufficient flow delta-p</t>
  </si>
  <si>
    <t>1) Motor controller electronics failure; 2) Software failure; 3) Bearing failure; 4) Excessive internal leakage; 5) Loose Impeller; 6) Entrapped contaminants</t>
  </si>
  <si>
    <t>Pump outputs insufficent flow delta-p</t>
  </si>
  <si>
    <t>Degraded flow performance through the solar arrays and radiators</t>
  </si>
  <si>
    <t>TCS-PM1-3</t>
  </si>
  <si>
    <t>Locked rotor</t>
  </si>
  <si>
    <t>1) Excessive bearing wear or contamination resulting in increased bearing drag or seizure; 2) Binding</t>
  </si>
  <si>
    <t>Loss of coolant flow.  Pump should be safe with regard to current indefinitely (TBC)</t>
  </si>
  <si>
    <t>No coolant flow through the solar arrays and radiators</t>
  </si>
  <si>
    <t>Must switch to the redundant pump to resume cooling.  If the redundant pump also fails, then loss of TCS and vehicle.</t>
  </si>
  <si>
    <t>1) Pump delta-p sensor detects loss of flow;
2) Pump current sensor detects current draw characteristic of a locked rotor event;
3) Loop temperature sensors detect degraded cooling performance</t>
  </si>
  <si>
    <t>Seconds</t>
  </si>
  <si>
    <t>TCS-PM1-4</t>
  </si>
  <si>
    <t>Pump/motor overheat</t>
  </si>
  <si>
    <t>1) Pump cavitations; 2) Flow blockage; 3) High heat load/environment; 4) High coolant temp; 5) Bearing degradation</t>
  </si>
  <si>
    <t>Potential for a fire</t>
  </si>
  <si>
    <t>If a fire occurs, potential damage to pump and surrounding equipment</t>
  </si>
  <si>
    <t>Potential loss of TCS and vehicle</t>
  </si>
  <si>
    <t>Loop temp sensors may provide an indirect indication that the pump is overheating</t>
  </si>
  <si>
    <t>TCS-PM1-5</t>
  </si>
  <si>
    <t>Overcurrent</t>
  </si>
  <si>
    <t>1) Electronics failure; 2) Bearing drag</t>
  </si>
  <si>
    <t>Local heating, potential for a fire</t>
  </si>
  <si>
    <t>Pump current sensor and vehicle level overcurrent protection features (TBD) will catch many overcurrent scenarios in time to allow for pump shutdown</t>
  </si>
  <si>
    <t>TCS-PM1-6</t>
  </si>
  <si>
    <t>Pump is on when not expected to be on</t>
  </si>
  <si>
    <t>If the degradation is severe enough, then inability to handle nominal heat loads is possible, leading to loss of vehicle when the TCS can no longer keep up.  Can  switch off the redundant pump to restore normal flow.</t>
  </si>
  <si>
    <t>1) Pump delta-p sensor detects irregular flow;
2) Pump current sensor detects current draw from inactive pump;
3) Loop temperature sensors detect degraded cooling performance</t>
  </si>
  <si>
    <t>TCS-PM1-7</t>
  </si>
  <si>
    <t>Loss of coolant flow</t>
  </si>
  <si>
    <t>1) Pump delta-p sensor detects loss of flow;
2) Pump current sensor detects no current draw;
3) Loop temperature sensors detect loss of cooling</t>
  </si>
  <si>
    <t>TCS-PM1-8</t>
  </si>
  <si>
    <t>Coolant leaks to external from the pump beginning when LV1 is opened post launch.</t>
  </si>
  <si>
    <t>TCS-PM2-1</t>
  </si>
  <si>
    <t>Pump 2</t>
  </si>
  <si>
    <t>TCS-PM2-2</t>
  </si>
  <si>
    <t>TCS-PM2-3</t>
  </si>
  <si>
    <t>TCS-PM2-4</t>
  </si>
  <si>
    <t>TCS-PM2-5</t>
  </si>
  <si>
    <t>TCS-PM2-6</t>
  </si>
  <si>
    <t>TCS-PM2-7</t>
  </si>
  <si>
    <t>TCS-PM2-8</t>
  </si>
  <si>
    <t>TCS-MV-1</t>
  </si>
  <si>
    <t>Manual fill valve</t>
  </si>
  <si>
    <t>Open for tank charging.  Closed for the rest of the mission to provide a barrier against coolant leakage to exterior.</t>
  </si>
  <si>
    <t>Coolant leaks through the manual valve</t>
  </si>
  <si>
    <t>No effect while the line is capped</t>
  </si>
  <si>
    <t>No effect.  If the cap also fails, then loss of coolant leading to loss of TCS and vehicle</t>
  </si>
  <si>
    <t>First failure undetectable while line is capped.  If the cap also fails, then:
1) Tank pressure and temperature sensors detect loss of coolant;
2) Pump delta-p sensor and/or current and temp sensors detect cavitation;
3) P2 detects loss of main loop pressure.
4) Loop temp sensors detect loss of cooling</t>
  </si>
  <si>
    <t>TCS-MV-2</t>
  </si>
  <si>
    <t>Unable to fill through the manual valve</t>
  </si>
  <si>
    <t>Can't fill the accumulator pre-launch</t>
  </si>
  <si>
    <t>Mission delay</t>
  </si>
  <si>
    <t>TCS-MV-3</t>
  </si>
  <si>
    <t>External leakage, tank side</t>
  </si>
  <si>
    <t>Coolant leaks to external from the manual valve</t>
  </si>
  <si>
    <t>When turned on, some IMUs need to be sent a series of commands that configure them to the correct operational mode. If the IMU is unable to correctly process these commands, it can fail to reach the normal operating mode where it would start outputting gyro rate data.</t>
  </si>
  <si>
    <t>The list below is restricted to failures internal to the IMU itself. Problems external to the IMU that would cause the commands to have the wrong information or to not be relayed to the IMU are not included.</t>
  </si>
  <si>
    <t>IMU does not reach normal operating mode; either limited gyro data are generated or no gyro data are generated.</t>
  </si>
  <si>
    <t>If some gyro data are available, G&amp;C software may generate less accurate spacecraft attitude &amp; rate solutions. If no gyro data is available, G&amp;C software may be unable to generate attitude/rate solutions and possibly unable to control the spacecraft. G&amp;C software will try to use rate info from star tracker measurements if gyro data are available.</t>
  </si>
  <si>
    <t>No attitude solution would eventually lead to an umbra violation if G&amp;C is unable to attempt attitude control and never gets some knowledge of actual attitude. A slowly drifting attitude solution might be harder to detect and could eventually result in an umbra violation if undetected. Similarly, propagation using star tracker rates could eventually result in an umbra violation since the data are noisier than gyro rates.</t>
  </si>
  <si>
    <t>If not corrected, the IMU could be deemed unusable for the rest of the mission. This would be a loss of mission if redundant IMU/gyros are not available. G&amp;C cannot control the spacecraft without good rate data.</t>
  </si>
  <si>
    <t>If IMU is able to output telemetry, it should indicate its current operating mode. G&amp;C software will be monitoring some of these health &amp; status flags. Telemetry will also be downlinked occasionally as part of ground monitoring of G&amp;C component performance.</t>
  </si>
  <si>
    <t>Use redundant hardware - either separate redundant units, or redundant sections of single electronics unit . Use star tracker rate data if redundant gyro hardware is not available.
May not meet attitude knowledge  or control accuracy requirements without gyro rate data.
Solar limb sensor should detect attitude drifting "off Sun" before umbra violation is large enough to expose spacecraft components inside the 8-deg packaging umbra. TBD whether control using just solar limb sensor data without rate data is possible or advisable; control with both solar limb sensors and gyro rate data is possible and will be implemented.</t>
  </si>
  <si>
    <t>Note that the current design has redundancy in both the number of individual gyros and in the electronics/power supplies. Minimum requirement for controllability is 3 gyros covering 3 orthogonal directions. Either we will have one unit with 4 gyros and 2 electronics/power supplies or 2 units that each have 3 gyros  and 1 electronics/power supply. In the latter case, we would have to run with both units on (an probably mount them in different orientations) to ensure we'd have 3 good gyros at all times.</t>
  </si>
  <si>
    <t>G&amp;C attitude estimation software will flag a problem if too many consecutive gyro rate measurements from the same gyro are missing or rejected (fail to pass the sanity checks - mostly consistency checks on the time sequence of solutions)</t>
  </si>
  <si>
    <t>If G&amp;C software flags a problem either from the health &amp; status telemetry or with the gyro measurements, it will request action from fault protection. Usually this is by outputting flags that are used in the premise of various autonomy rules.</t>
  </si>
  <si>
    <t>Probably 5-10 seconds to decide that a problem is persistent and warrants taking action</t>
  </si>
  <si>
    <t>There may  not be any way to fix this problem if the cause is faulty hardware inside the IMU (electronics or one of the gyros)</t>
  </si>
  <si>
    <t>No remediation is necessary if &gt;=3 gyros continue to operate normally. If &lt; 3 gyros are providing data, then the full attitude state is not observable and G&amp;C software would have to supplement the gyro data with another source of rate data (ie star tracker measurements) if available. In other words, we are tolerant to loss of some gyros, but we can get down to the single-point failure state if we lose too many gyros.</t>
  </si>
  <si>
    <t>IMU reset or power cycle might clear the fault in the electronics. Or there may  not be any way to fix this problem if hardware inside the IMU is broken (electronics or one of the gyros).</t>
  </si>
  <si>
    <t>error in IMU processor internal software/firmware</t>
  </si>
  <si>
    <t>Software reboot, software reload (these would happen automatically if IMU is powered cycled), or upload new software (if bug is found and corrected)</t>
  </si>
  <si>
    <t>Switching to the redundant IMU or electronics may not solve the problem since they will be using the same software.</t>
  </si>
  <si>
    <t>The IMU typically needs some timing information from the avionics/FSW to generate correct time tags on the gyro rate data solutions. A fault on the s/c side or inside the IMU that causes this information to not be available will cause problems for the IMU in that the rate measurements coming out will be misleading or dropped due to the incorrect time tags.</t>
  </si>
  <si>
    <t>The list below is restricted to failures internal to the IMU itself. Problems external to the IMU that would cause the message to have the wrong information or to not be relayed to the IMU are not included.</t>
  </si>
  <si>
    <t>IMU uses internal timing mechanisms to time tag data; time tag accuracy may be degraded; synch with s/c avionics for data read out may be corrupted</t>
  </si>
  <si>
    <t>G&amp;C software may reject the gyro measurements if their time tags are inconsistent with the recent sequence. G&amp;C software may use the gyro rates with incorrect time tags and generate less accurate spacecraft attitude/rate solutions.</t>
  </si>
  <si>
    <t>Unlikely that a localized change in gyro rates large enough to cause an umbra violation would be accepted by the G&amp;C software even if it were generated by the IMU. A slowly drifting attitude solution might be harder to detect and could eventually result in an umbra violation if undetected.</t>
  </si>
  <si>
    <t>If not corrected, the gyro data could be deemed unusable for the rest of the mission. If no other source of spacecraft rate data is available, this would be loss of mission because G&amp;C cannot maintain attitude control without good rate data.</t>
  </si>
  <si>
    <t>Most IMUs have status telemetry that will indicate if it is receiving the timing pulse or other input data. G&amp;C software will be monitoring some of these health &amp; status flags. Telemetry will also be downlinked occasionally as part of ground monitoring of G&amp;C component performance.</t>
  </si>
  <si>
    <t>If the error in the time tags for the IMU data could be characterized on the ground, the G&amp;C FSW could be modified to correct the time tags on-board. If the star tracker kept working, we should have time to detect and correct this with ground analysis. This is not something that on-board fault protection could handle.</t>
  </si>
  <si>
    <t>G&amp;C attitude estimation software will flag a problem if too many consecutive rate measurements from the same gyro are rejected (fail to pass the sanity checks - mostly consistency checks on the time sequence of solutions)</t>
  </si>
  <si>
    <t>If G&amp;C software flags a problem either from the health &amp; status telemetry or with the gyro rate measurements, it will request action from fault protection. Usually this is by outputting flags that are used in the premise of various autonomy rules.</t>
  </si>
  <si>
    <t>There may  not be any way to fix this problem if the cause is faulty hardware inside the IMU</t>
  </si>
  <si>
    <t>IMU reset or power cycle might clear the fault in the electronics. Or there may  not be any way to fix this problem if hardware (electronics) inside the IMU is broken.</t>
  </si>
  <si>
    <t>Software reboot, software reload (these should happen automatically if IMU is powered cycled), or upload new software (if bug is found and corrected)</t>
  </si>
  <si>
    <t>IMU does not output any gyro rate measurements</t>
  </si>
  <si>
    <t>Gyros may transition to a  mode where they don't try to generate rate data or data may be flagged invalid from one or more gyros</t>
  </si>
  <si>
    <t>Since insufficient gyro data is available, G&amp;C software will either use rate information from the star tracker measurements or attempt to propagate s/c attitude through continuing star tracker attitude solutions. Rate knowledge will be degraded - knowledge or control requirements may not be met.</t>
  </si>
  <si>
    <t>Propagated attitude with missing or degraded rate data will slowly drift from true attitude and could eventually result in an umbra violation.</t>
  </si>
  <si>
    <t>If sufficient gyro rate data can't be obtained, the IMU could be deemed unusable for the rest of the mission. Probably will not meet attitude knowledge or control accuracy requirements without gyro rate data. May be loss of mission.</t>
  </si>
  <si>
    <t>Some IMUs have status telemetry that will indicate that they can no longer generate gyro data. G&amp;C software will be monitoring some of these health &amp; status flags. G&amp;C attitude estimation software will flag a problem if too many consecutive measurements from the same IMU are missing. Telemetry will also be downlinked occasionally as part of ground monitoring of G&amp;C component performance.</t>
  </si>
  <si>
    <t>Maybe - see column to the left.
If G&amp;C software flags a problem either from the health &amp; status telemetry or with the gyro measurements, it will request action from fault protection. Usually this is by outputting flags that are used in the premise of various autonomy rules.</t>
  </si>
  <si>
    <t>damage to detector elements (something internal to the gyros)</t>
  </si>
  <si>
    <t>damage mechanisms are specific to the type of gyro that we select (FOG, RLG, HRG,MEMS) Examples for HRGs are particle trapped inside or misalignment of resonator pieces causes friction or disturbs the normal resonance</t>
  </si>
  <si>
    <t>Remediation is specific to the type of gyro - there may not be any thing we could try depending on what the failure is for the particular type of gyro</t>
  </si>
  <si>
    <t>environmental conditions degrading gyro measurements</t>
  </si>
  <si>
    <t>sensivity to different environmental factors depends on the type of gyro that we select (FOG, RLG, HRG, MEMS). Temperature, radiation, sources of vibration close to the IMU are typical factors that can affect gyro measurement accuracy.</t>
  </si>
  <si>
    <t xml:space="preserve">Some environmental conditions should eventually change; others (like vibration source near the IMU) may not change.
</t>
  </si>
  <si>
    <t>hardware fault prevents data being read out from gyro</t>
  </si>
  <si>
    <t>IMU reset or power cycle might clear the fault in the electronics. Or there may  not be any way to fix this problem if hardware inside the IMU is broken.</t>
  </si>
  <si>
    <t>hardware damage or fault in internal electronics boards or harnessing that prevents gyro data processing</t>
  </si>
  <si>
    <t>error in IMU processor internal software/firmware - problem with algorithms that read gyro data and formulate telemetry messages</t>
  </si>
  <si>
    <t>Using the redundant IMU or electronics may not solve the problem since they will be using the same software.</t>
  </si>
  <si>
    <t>IMU does not output the expected number/quantity of gyro rate measurements or does not generate telemetry messages at expected rate for read out or full complement of measurements not generated for single data message</t>
  </si>
  <si>
    <t>sensor/detector sporadically unable to collect gyro rate data</t>
  </si>
  <si>
    <t>Since insufficient gyro data are available, G&amp;C software will either use rate information from the star tracker measurements or attempt to propagate s/c attitude through continuing star tracker attitude solutions. Rate knowledge will be degraded - knowledge or control requirements may not be met.</t>
  </si>
  <si>
    <t>Some IMU have status telemetry that will indicate that they can no longer generate gyro data. G&amp;C software will be monitoring some of these health &amp; status flags. G&amp;C attitude estimation software will flag a problem if too many consecutive measurements from the same IMU are missing. Telemetry will also be downlinked occasionally as part of ground monitoring of G&amp;C component performance.</t>
  </si>
  <si>
    <t>damage to gyros</t>
  </si>
  <si>
    <t>Responses depend on the specific condition and type of gyro.
I don't think any of these can be addressed with a fault protection response on the spacecraft. We'd have to get the ground in the loop to diagnose the problem and decide on what fix to try.</t>
  </si>
  <si>
    <t>environmental/viewing conditions degrading gyro rate measurements</t>
  </si>
  <si>
    <t>intermittent fault in electronics/software disrupts processing of some gyro measurements or prevents communication of some gyro measurements</t>
  </si>
  <si>
    <t>hardware fault sporadically prevents read out of gyro rate data</t>
  </si>
  <si>
    <t>IMU reset or power cycle might clear the fault in the electronics. Or there may  not be any way to fix this problem if hardware inside the IMU is broken (individual gyros or electronics).</t>
  </si>
  <si>
    <t>hardware damage or fault in internal electronics boards or harnessing that sporadically prevents processing of gyro rate data</t>
  </si>
  <si>
    <t>error in IMU processor internal software/firmware - sporadic problem with processing or algorithms that pick off gyro data and package it in telemetry messages</t>
  </si>
  <si>
    <t>IMU outputs gyro rate data whose quality is less than expected (not meeting spec)</t>
  </si>
  <si>
    <t>Data may be flagged invalid or quality indicators may be changed ot indicate the problem with data from one or more gyros</t>
  </si>
  <si>
    <t>G&amp;C software may reject some of the rate data if it does not pass consistency checks. Software should continue to be able to generate attitude solutions, bu they will not be as accurate. Rate knowledge will be degraded - knowledge or control requirements may not be met.</t>
  </si>
  <si>
    <t>CME or other radiation event temporarily causing too much noise in rate data
Local source of IMU stimulation (e.g. vibration) causing "noise" in rate data
High or low temperature that can't be compensated by internal temperature control mechanisms</t>
  </si>
  <si>
    <t>error in software or related memory degrades processing of gyro rate measurements</t>
  </si>
  <si>
    <t>gyro read out or data processing algorithms are incorrect
time stamp associated with gyro rate data is biased from correct time</t>
  </si>
  <si>
    <t>IMU outputs gyro rate data whose time or rate is wrong but without indicating any problems with the data in its own quality flags</t>
  </si>
  <si>
    <t>environmental/viewing conditions degrading gyro rate data</t>
  </si>
  <si>
    <t>None - IMU thinks everything is ok</t>
  </si>
  <si>
    <t>Possible, but not likely. The rate measurements could be off just enough to cause the spacecraft to "tilt" relative to the Sun or slowly drift off from the desired TPS to Sun pointing.</t>
  </si>
  <si>
    <t>If sufficiently accurate  gyro rate data can't be obtained, the IMU could be deemed unusable for the rest of the mission. Probably will not meet attitude knowledge or control accuracy requirements without gyro rate data. May be loss of mission.</t>
  </si>
  <si>
    <t>G&amp;C attitude estimation software will flag a problem if too many consecutive gyro rate measurements from the same gyro are rejected. Telemetry will also be downlinked occasionally as part of ground monitoring of G&amp;C component performance.</t>
  </si>
  <si>
    <t>Maybe - see column to the left.
If G&amp;C software flags a problem either from the health &amp; status telemetry or with the gyro rates, it will request action from fault protection. Usually this is by outputting flags that are used in the premise of various autonomy rules.</t>
  </si>
  <si>
    <t>error in software or related memory corrupts processing of gyro rate data</t>
  </si>
  <si>
    <t>error in formulas that package raw gyro readout into rate message telemetry
error in algorithm that generates time stamps for gyro rate data</t>
  </si>
  <si>
    <t>error in hardware chain for gyro readout causes incorrect data to be used by processing software</t>
  </si>
  <si>
    <t>raw readings are corrupted and don't reflect actual gyro output</t>
  </si>
  <si>
    <t>Helpful Autonomy Rule</t>
  </si>
  <si>
    <t>Loss of redundancy for causes 1 &amp; 3</t>
  </si>
  <si>
    <t>Hot spare would see it via software, ARC watchdog timer on Prime would trigger</t>
  </si>
  <si>
    <t>Cause 2 could possibly be fixed with reboot</t>
  </si>
  <si>
    <t>Could try to reboot to fix software issue</t>
  </si>
  <si>
    <t>Loss of SPW Timecode</t>
  </si>
  <si>
    <t>Hot spare or Prime would see it</t>
  </si>
  <si>
    <t>Loss of timecode - would need to diagnose that it's not a SCIF failure, but the LVDS receiver failing</t>
  </si>
  <si>
    <t>1) PWB crack
2) Connector disconnects
3) Converter card fails
4) Component failing short (could look like an overcurrent, which could cause an overtemp issue)</t>
  </si>
  <si>
    <t>Autonomy rule on hot spare to detect hard failure of Prime</t>
  </si>
  <si>
    <t>Hot spare would recognize issue or ARC watchdog timer would time out and ARC would demote Prime, making Hot Spare Prime</t>
  </si>
  <si>
    <t>Hot spare would see it or ARC WDT</t>
  </si>
  <si>
    <t>Inputs</t>
  </si>
  <si>
    <t>SpW Router A (only one router active at a given time)</t>
  </si>
  <si>
    <t>S/C internal communications fail, SpW timecode fails</t>
  </si>
  <si>
    <t>Switch avionics sides, detected at SpW link level by autonomy rule; Prime tells ARC to switch from REM A to REM B</t>
  </si>
  <si>
    <t>Autonomy rule</t>
  </si>
  <si>
    <t>SSR 1 (Prime only)</t>
  </si>
  <si>
    <t>Couldn't access recorder</t>
  </si>
  <si>
    <t>Lose playback ability</t>
  </si>
  <si>
    <t>Loss of SSR redundancy, could switch to SSR 2 without needing to switch REM</t>
  </si>
  <si>
    <t>SSR 2 (Prime only)</t>
  </si>
  <si>
    <t>ARC Mode Controller 1</t>
  </si>
  <si>
    <t>Notes that Mode Controller 1 isn't providing data</t>
  </si>
  <si>
    <t>No effect on spacecraft (loss of redundancy), assuming that design can catch all of the possible failure modes</t>
  </si>
  <si>
    <t>ARC Mode Controller 2</t>
  </si>
  <si>
    <t>ARC Mode Controller 3</t>
  </si>
  <si>
    <t>Prime could look for Hot Spare to be demoted</t>
  </si>
  <si>
    <t>Reboot might help a SW issue</t>
  </si>
  <si>
    <t>Loss of timecode</t>
  </si>
  <si>
    <t>Invalid output to all three processors and on-card voting circuits</t>
  </si>
  <si>
    <t>None, due to two other MCs</t>
  </si>
  <si>
    <t>Processor reports to autonomy/ ground a non-responsive MC</t>
  </si>
  <si>
    <t>Invalid output to one processor or on-card voting circuit</t>
  </si>
  <si>
    <t>Processor reports to autonomy/ ground a non-responsive MC or other MCs report to processor non-majority vote</t>
  </si>
  <si>
    <t>Maybe</t>
  </si>
  <si>
    <t>CCD Commands</t>
  </si>
  <si>
    <t>Failed LVDS chip</t>
  </si>
  <si>
    <t>None, due to triple voting</t>
  </si>
  <si>
    <t>SBC Prime or hot spare commands</t>
  </si>
  <si>
    <t>Processors report bad triple vote.  Potential loss of ARC MC telemetry.</t>
  </si>
  <si>
    <t>Power inputs (unswitched)</t>
  </si>
  <si>
    <t>Blown fuse, bad connector, component failure</t>
  </si>
  <si>
    <t>Processors report bad triple vote.  Loss of ARC MC telemetry.</t>
  </si>
  <si>
    <t>No output (hard failure)</t>
  </si>
  <si>
    <t>1) failed power supply connector
2) hardware failure (chips, connectors, etc.)
3) Overcurrent</t>
  </si>
  <si>
    <t>Prime tells ARC to initiate side switch, ARC switches sides of avionics</t>
  </si>
  <si>
    <t>Try power cycle during check-out or ground contact</t>
  </si>
  <si>
    <t>SpaceWire</t>
  </si>
  <si>
    <t>Propulsion bus</t>
  </si>
  <si>
    <t>Loss of thrusters</t>
  </si>
  <si>
    <t>G&amp;C component data</t>
  </si>
  <si>
    <t>Loss of G&amp;C control interfaces</t>
  </si>
  <si>
    <t>Secondary power</t>
  </si>
  <si>
    <t>? (ongoing trade)</t>
  </si>
  <si>
    <t>Try power cycle</t>
  </si>
  <si>
    <t>Loss of some SSR data</t>
  </si>
  <si>
    <t>File system on Prime would notice bad sector</t>
  </si>
  <si>
    <t>Add to bad block table</t>
  </si>
  <si>
    <t>Secondary Power</t>
  </si>
  <si>
    <t>Lose telemetry from component or instrument</t>
  </si>
  <si>
    <t>Depends on component/instrument lost - worst case would cause a side switch</t>
  </si>
  <si>
    <t>CCD (TBD - probably going away)</t>
  </si>
  <si>
    <t>EMXO - EMXO lives in XCVR now; Rich Conde is working on a fault mitigation plan.</t>
  </si>
  <si>
    <t>TBD - based on autonomy rule</t>
  </si>
  <si>
    <t>Side switch</t>
  </si>
  <si>
    <t>2-3 seconds (for critical data)</t>
  </si>
  <si>
    <t>I2C bus</t>
  </si>
  <si>
    <t>Telemetry input (temp sensor, tell tales)</t>
  </si>
  <si>
    <t>No data from specific component</t>
  </si>
  <si>
    <t>AV-1.1.1.c</t>
  </si>
  <si>
    <t>AV-1.1.1.1.b</t>
  </si>
  <si>
    <t>AV-1.1.2.1.b</t>
  </si>
  <si>
    <t>AV-1.1.3.1.b</t>
  </si>
  <si>
    <t>AV-2.1.1.a</t>
  </si>
  <si>
    <t>AV-2.1.1.b</t>
  </si>
  <si>
    <t>AV-2.1.1.c</t>
  </si>
  <si>
    <t>AV-2.1.4.c</t>
  </si>
  <si>
    <t>EP-1.1.2.c</t>
  </si>
  <si>
    <t>EP-1.2.2.b</t>
  </si>
  <si>
    <t>EP-1.2.1.a</t>
  </si>
  <si>
    <t>EP-1.2.1.b</t>
  </si>
  <si>
    <t>EP-1.2.1.c</t>
  </si>
  <si>
    <t>EP-1.2.1.d</t>
  </si>
  <si>
    <t>EP-1.2.3</t>
  </si>
  <si>
    <t>Loss of telemetry (current)</t>
  </si>
  <si>
    <t>Possibility of reprogramming something</t>
  </si>
  <si>
    <t>Loss of telemetry (voltage)</t>
  </si>
  <si>
    <t>Lost bus voltage telemetry to controller</t>
  </si>
  <si>
    <t>Controller would incorrectly cause Buck converters to limit current to bring voltage down.  Autonomy would detect mismatch between battery and bus voltages and PDU would switch sides of PSE.</t>
  </si>
  <si>
    <t>Battery could continue to discharge if no side switch.  With side switch, no effect.</t>
  </si>
  <si>
    <t>See difference between battery voltage and bus voltage.</t>
  </si>
  <si>
    <t>No effect to card.</t>
  </si>
  <si>
    <t>Loss of mission</t>
  </si>
  <si>
    <t>Relay command (only changes when a fault occurs and it needs to change state)</t>
  </si>
  <si>
    <t>Relay command when not necessary (no other fault)</t>
  </si>
  <si>
    <t>Slice would tell one Buck Converter to go offline</t>
  </si>
  <si>
    <t>S/C can handle loss of a single buck converter.  No effect.</t>
  </si>
  <si>
    <t>Could see Buck converter is offline.</t>
  </si>
  <si>
    <t>No command when necessary (2nd failure)</t>
  </si>
  <si>
    <t>Buck converter would draw too much power.  Battery would discharge.</t>
  </si>
  <si>
    <t>With current sensors on buck converter slice</t>
  </si>
  <si>
    <t>Yes.</t>
  </si>
  <si>
    <t>Stop sensing solar array voltage</t>
  </si>
  <si>
    <t>Could cause buck converter to either over or under-current.  Autonomy would see solar array current mis-match and would direct PDU to switch to other side of PSE.</t>
  </si>
  <si>
    <t>No effect with side switch.</t>
  </si>
  <si>
    <t>Solar array current would not match expected</t>
  </si>
  <si>
    <t>Solar array power</t>
  </si>
  <si>
    <t>Slice is ok.</t>
  </si>
  <si>
    <t>S/c not receiving power.</t>
  </si>
  <si>
    <t>Loss of mission.</t>
  </si>
  <si>
    <t>Current might not be correct, but long-term, battery voltage decreases</t>
  </si>
  <si>
    <t>Solar arrays would extend to increase voltage</t>
  </si>
  <si>
    <t>Control signal from controller card</t>
  </si>
  <si>
    <t>Could either produce too much power or not enough</t>
  </si>
  <si>
    <t>Battery will either be undercharged or overcharged</t>
  </si>
  <si>
    <t>Cycle power to controller card</t>
  </si>
  <si>
    <t>Solar array power from SAJB</t>
  </si>
  <si>
    <t>No effect to card</t>
  </si>
  <si>
    <t>Battery discharging unexpectedly</t>
  </si>
  <si>
    <t>Autonomy would see a lack of telemetry or problem with telemetry and would command PDU to switch to side B.</t>
  </si>
  <si>
    <t>Reset card</t>
  </si>
  <si>
    <t>LVPS</t>
  </si>
  <si>
    <t>REM commands</t>
  </si>
  <si>
    <t>Buck converters will go to 0 output.  Attempt to reset slice.  Autonomy will see 0 output from buck converters and direct PDU to switch to side B.  Battery will discharge.</t>
  </si>
  <si>
    <t>See over/under charge in telemetry and reset slice.  Autonomy will direct PDU to switch to side B</t>
  </si>
  <si>
    <t>Telemetry from bus junction slice and/or Cmd/Tlm interface, or signal from SAJ board</t>
  </si>
  <si>
    <t>Signal from card would be incorrect.</t>
  </si>
  <si>
    <t>Could cause buck converter to either over or under-current.  Autonomy would see battery over-current or under-voltage and would direct PDU to switch to other side of PSE.</t>
  </si>
  <si>
    <t>battery over-current or under-voltage</t>
  </si>
  <si>
    <t>CMD/TLM slice reset</t>
  </si>
  <si>
    <t>No telemetry; Autonomy would see no power to LVPS or no telemetry or incorrect voltage someplace and would direct PDU to switch to redundant side</t>
  </si>
  <si>
    <t>Bus voltage from PDU</t>
  </si>
  <si>
    <t>Current from bus junction slice</t>
  </si>
  <si>
    <t>EP-1.1.1.b</t>
  </si>
  <si>
    <t>EP-1.1.2.d</t>
  </si>
  <si>
    <t>Subject Matter Expert(s):</t>
  </si>
  <si>
    <t>Lew Roufberg</t>
  </si>
  <si>
    <t>Robin Vaughan</t>
  </si>
  <si>
    <t>Input failures</t>
  </si>
  <si>
    <t>GC-2.1</t>
  </si>
  <si>
    <t>Categories of failures</t>
  </si>
  <si>
    <t>confine failures to things that happen inside the device itself - not failures of external system to send info to it or configure it or power it</t>
  </si>
  <si>
    <t>Failure</t>
  </si>
  <si>
    <t>Causes</t>
  </si>
  <si>
    <t>Consequences</t>
  </si>
  <si>
    <t>failure to process message or command sent to device due to an error or fault inside the device; assumes message or command is correct (properly formatted,  correct timing for data interface, etc)</t>
  </si>
  <si>
    <t>leave out errors in the s/c chain external to the tracker: harness connections, avionics cards, flight software</t>
  </si>
  <si>
    <t>faulty connector or harness/wiring inside unit
localized electronics fault that affects message processing logic
software error for units that have internal software/firmware
unit unpowered (intenionally or not)</t>
  </si>
  <si>
    <t>leave out "operator errors" like not turning on the trackers - since an external factor?</t>
  </si>
  <si>
    <t xml:space="preserve">Unit doesn't reach proper operating configuration - data not generated or force/torque not imparted
Unit generates degraded data because information is missing or corrupt that is used in measurement processing
Unit doesn't exert correct force/torque because information is missing that is used to determine control output
</t>
  </si>
  <si>
    <t>faulty connector or harness/wiring inside unit
software error for units that have internal software/firmware
localized electronics fault that affects command processing logic
localized electronics fault that prevents configuration change inside unit
subassembly failure inside unit (subassembly can't respond to command)
unit not powered (intentionally or not)</t>
  </si>
  <si>
    <t xml:space="preserve">Unit doesn't reach proper operating configuration - data not generated or force/torque not imparted
</t>
  </si>
  <si>
    <t>Output failures</t>
  </si>
  <si>
    <t xml:space="preserve">failure to generate expected telemetry messages due to an error or fault inside the device; includes inability to generate </t>
  </si>
  <si>
    <t>Sensors</t>
  </si>
  <si>
    <t>These 4 output failures have similar causes but different consequences</t>
  </si>
  <si>
    <t>No output: failure to output requested telemetry ; output messages not generated</t>
  </si>
  <si>
    <t>no valid measurements are contained in telemetry messages; no telemetry messages are generated</t>
  </si>
  <si>
    <t>G&amp;C has to do without that sensor data type for a while. Probably can be tolerated for some TBD short period, but will eventually lead to loss of attitude knowledge and possible umbra violation if continues for too long.</t>
  </si>
  <si>
    <t xml:space="preserve">damage to detector elements 
environmental conditions degrading or preventing measurement </t>
  </si>
  <si>
    <t>hardware damage or faults internal to sensor
software/logic error for units that have software/firmware
unit not powered (intentionally or not)</t>
  </si>
  <si>
    <t>Insufficient output: output telemetry contains insufficient measurements</t>
  </si>
  <si>
    <t xml:space="preserve">measurements not generated at expected rate for read out, the expected number/quantity of measurements is not output, full complement of measurements not generated for single data message </t>
  </si>
  <si>
    <t>G&amp;C has sporadically available data from the sensor, but by definition "insufficient" means we don't have enough of that data type for full observability. If we don't build the software to try to use partial data, this will be essentially the same as complete loss of data (see above). If we do build the software to try to do what it can with partial data, we may limp along with slightly better information for a longer time than with complete loss of one sensor data type.</t>
  </si>
  <si>
    <t>sensor/detector sporadically unable to collect measurements</t>
  </si>
  <si>
    <t xml:space="preserve">transient fault in detector elements 
environmental conditions temporarily degrading or preventing measurement </t>
  </si>
  <si>
    <t>electronics/software intermittently processes or communicates measurements</t>
  </si>
  <si>
    <t>intermittent fault in electronics/software disrupts processing of or prevents communication of some measurements</t>
  </si>
  <si>
    <t>Degraded output: output telemetry contains degraded measurements</t>
  </si>
  <si>
    <t>valid, but poorer quality measurements contained in telemetry messages</t>
  </si>
  <si>
    <t>G&amp;C has sufficient measurements for observability, but measurement quality is less than spec. Attitude estimates will be of lower quality and probably will not meet mission requirements. If the degradation is bad enough and the software continues to use the measurements, we could have estimates that are bad enough to result in an umbra violation. The software will be built to reject measurements based on quality indicators that are available, so a bad enough degradation should turn into loss of data or insufficient data.</t>
  </si>
  <si>
    <t>environmental conditions degrade measurements</t>
  </si>
  <si>
    <t>software/logic error or related memory error degrades measurements during processing</t>
  </si>
  <si>
    <t>Incorrect output: output telemetry contains incorrect measurements which are flagged valid</t>
  </si>
  <si>
    <t>valid but incorrect measurements contained in telemetry messages (bad data flagged good); error can be in quantity that is measured or in the time tag of the measurement</t>
  </si>
  <si>
    <t>In this case, G&amp;C software has failed to detect that there is anything wrong with the measurements. If the error is bad enough, then the attitude estimates will be far off and could lead to an umbra violation. This should be unlikely given all the checks that both the device itself and the G&amp;C software will have in place to detect problems. In the last resort, the solar limb sensors will see the Sun and G&amp;C will start controlling based on their readings instead of attitude estimates based on sensor data. (and we hope that the solar limb sensosr don't have bad errors themselves)</t>
  </si>
  <si>
    <t>what would cause us to suspect gyro measurements if nothing is being flagged in all the health checks?</t>
  </si>
  <si>
    <t>environmental conditions corrupt measurement
error in hardware chain corrupts measurement processing
software/logic error or related memory error corrupts measurements during processing</t>
  </si>
  <si>
    <t>Actuators</t>
  </si>
  <si>
    <t>external/environmental factors cause force or torque not to be exerted</t>
  </si>
  <si>
    <t>plume impingement for thrusters</t>
  </si>
  <si>
    <t>external/environmental factors cause force or torque to be degraded</t>
  </si>
  <si>
    <t>internal timing errors - wrong time tags on measurements, wrong timing of actuator commands</t>
  </si>
  <si>
    <t>undetected incorrect output (unintended force or torque for actuator)</t>
  </si>
  <si>
    <t>wrong direction, wrong magnitude, stuck on, stuck off</t>
  </si>
  <si>
    <t>less effective force or torque for actuators - but still in a useful direction</t>
  </si>
  <si>
    <t>no output (total failure, unit no longer available)</t>
  </si>
  <si>
    <t>What are we doing about operator or s/c software errors? There are so many of them related to G&amp;C. How are they being captured? Are they just outside the scope of this exercise?</t>
  </si>
  <si>
    <t>Improper operating conditions</t>
  </si>
  <si>
    <t>Unit is trying to work outside of environmental specs (temperature, power, radition, etc)</t>
  </si>
  <si>
    <t>Over or under temperature</t>
  </si>
  <si>
    <t>Are these considered external to the device? If so, where are they captured for the FMEA?</t>
  </si>
  <si>
    <t>Too much or too little power being consumed</t>
  </si>
  <si>
    <t>Just working notes below this line</t>
  </si>
  <si>
    <t>Internal Physical Mechanism failures (independent of communications input and output interface)</t>
  </si>
  <si>
    <t>degraded output (poorer quality measurements from sensors, less effective force or torque for actuators - but still in a useful direction)</t>
  </si>
  <si>
    <t>put this one under the internal failures since output interface is working - measurements are not degraded by the attempt to output them</t>
  </si>
  <si>
    <t>output telemetry contains incorrect measurements which are flagged valid</t>
  </si>
  <si>
    <t>undetected incorrect output (bad data flagged good for sensor, unintended force or torque for actuator)</t>
  </si>
  <si>
    <t>time tag errors could go here; this could also go in the internal failure section since the problem is not in outputting the measurements by in labeling them or doing the internal health checks</t>
  </si>
  <si>
    <t>subassembly fails - gyro fails, CCD fails, etc</t>
  </si>
  <si>
    <t>lower-level hardware failures (circuit board breaks, wires break, critical part breaks ASIC, FPGA, etc)</t>
  </si>
  <si>
    <t>external factors cause measurements not to be collected or be degraded - blocked FOV, stray light, EMI, rad hits or CMEs for APS/CCD</t>
  </si>
  <si>
    <t>internal  environmental factors cause measurements not to be collected or degraded - over temperature</t>
  </si>
  <si>
    <t>Improper Operating Conditions</t>
  </si>
  <si>
    <t>not maintained within operating temperature range</t>
  </si>
  <si>
    <t>internal factors cause force or torque not to be exerted</t>
  </si>
  <si>
    <t>too much or too little power consumed</t>
  </si>
  <si>
    <t>logic or software bugs/errors for units that have internal software or firmware (HW components functioning normally, but some design flaw in logic/software)</t>
  </si>
  <si>
    <t>electronics failures - boards fail, harness/internal wiring fails; physical failures of HW components</t>
  </si>
  <si>
    <t>wheel friction here?</t>
  </si>
  <si>
    <t>aging or lifetime issues</t>
  </si>
  <si>
    <t>large gyro drift or bias here?</t>
  </si>
  <si>
    <t>this would just be instruments not performing up to spec - leading to degraded measurements</t>
  </si>
  <si>
    <t>G&amp;C software may accept degraded attitude solutions and generate less accurate spacecraft attitude solutions.
G&amp;C software will attempt to propagate attitude from last available tracker solution (or attitude solution saved from previous processor on shut down if processor reset or switch) and continuing gyro rate data.
No attitude solution would eventually lead to an umbra violation if G&amp;C is unable to attempt attitude control and never gets some knowledge of actual attitude.</t>
  </si>
  <si>
    <t>Use redundant hardware - either separate redundant units, or redundant sections of single electronics unit and redundant optical heads. 
Ensure that attitude state information is saved/transferred across processor resets or switches
May not meet WISPR attitude knowledge accuracy requirements around perihelia with only one tracker.
Solar limb sensor should detect attitude drifting "off Sun" before umbra violation is large enough to expose spacecraft components inside the 8-deg packaging umbra</t>
  </si>
  <si>
    <t>dust, radiation, or other factor causes high background noise or lots of bright spots in image that are mistaken for stars</t>
  </si>
  <si>
    <t>Should I add over/under temperature or high/low power consumption here?</t>
  </si>
  <si>
    <t>GC-2</t>
  </si>
  <si>
    <t>Solar Limb Sensors</t>
  </si>
  <si>
    <t>In the current design:</t>
  </si>
  <si>
    <t>there is one electronics box which is internally redundant - has two separate interfaces to the sensor heads and to the spacecraft. (two identical, separate cards; similar to internally redundant IMU/SSIRU)</t>
  </si>
  <si>
    <t>GC-2.1.a</t>
  </si>
  <si>
    <t>GC-2.2</t>
  </si>
  <si>
    <t>Solar Limb Sensor A</t>
  </si>
  <si>
    <t>There are 4 sensor heads, each is redundant in that there are physically two separate sets of solar cells that can sense the Sun on each head. They are each connected to a different side of the electronics.</t>
  </si>
  <si>
    <t>GC-2.2.a</t>
  </si>
  <si>
    <t>GC-2.2.b</t>
  </si>
  <si>
    <t>Entries for the sensor head below refer to faults in just one of the redundant detector set in a single head.</t>
  </si>
  <si>
    <t>GC-2.3</t>
  </si>
  <si>
    <t>Solar Limb Sensor B</t>
  </si>
  <si>
    <t>or faults in one of the electronics cards</t>
  </si>
  <si>
    <t>GC-2.3.a</t>
  </si>
  <si>
    <t>GC-2.3.b</t>
  </si>
  <si>
    <t>The entries in this sheet are restricted to solar distances where the nominal attitude is to have +Z(TPS) aligned with the Sun.
Possible uses of the SLS heads at attitude that are tilted off the Sun at larger solar distances are still TBD and not considered here.</t>
  </si>
  <si>
    <t>Note on umbra violation for SLS:
When any of the SLS heads see the Sun, then the spacecraft attitude has already drifted enough off the nominal attitude that the umbra for the SLS placement has been violated. This column is interpreted to mean that the s/c packaging umbra is or can be violated. The SLS heads will see the Sun before the s/c packaging umbra is violated. Just having an SLS head see the Sun does not constitute an umbra violation (but it does mean we are closer to a violation than we should be).</t>
  </si>
  <si>
    <t>This needs a lot  more work. There are all kinds of issues about how much data we use when and also characterization of the likelihood of each possible failure.</t>
  </si>
  <si>
    <t>The solar limb sensors may need some information from the avionics/FSW to set gains or parameters that are used in computing Sun offset angle from cell intensity readings. A fault on the s/c side or inside the solar limb sensor that causes this information to not be available will cause problems for the solar limb sensor in that the angle solutions coming out will be degraded. (cases where angle solutions are grossly incorrect are included in another section below)</t>
  </si>
  <si>
    <t>The list below is restricted to failures internal to the solar limb sensor itself. Problems external to the solar limb sensor that would cause the input message to have the wrong information or to not be relayed to the solar limb sensor are not included.</t>
  </si>
  <si>
    <t>At default attitude when &lt;0.82 AU from Sun</t>
  </si>
  <si>
    <t>Sun geometry when first detected is unchanged so time of detection is unaffected; solar limb sensor uses old or incorrect information to generate Sun offset angle; angle accuracy is degraded and time when first angle is output may be delayed</t>
  </si>
  <si>
    <t>Control correction will be wrong because offset angle is wrong.
Will not meet WISPR pointing requirements when controlling based on SLS data.</t>
  </si>
  <si>
    <t>Possible. Spacecraft could drift into s/c packaging umbra while trying to correct attitude using SLS angle data if control action is not "strong" enough or not taken soon enough.</t>
  </si>
  <si>
    <t>Loss of mission if umbra violation occurs while trying to correct attitude using degraded offset angles from SLS. If we avoid umbra violation, we may be able to correct the parameter values before we have another attitude anomaly where SLS would see the Sun.(With luck we'd never get a second occurence where we would test if we had made the right correction.)</t>
  </si>
  <si>
    <t xml:space="preserve">Don't think there is a way to detect this. If we are using the wrong parameters in the SLS signal processing, we won't have any way to conclude that we are getting wrong answers. (This assumes that target attitude is +Z/TPS to Sun.) </t>
  </si>
  <si>
    <t>Probably not</t>
  </si>
  <si>
    <t xml:space="preserve">
Redundant heads may not help because the parameters are probably the same for both sides of the head. Redundant electronics might help if the other side of the electronics doesn't have the internal problem that causes it to miss getting updated parameters. But then we have to figure out how to pick the "right" data from the two readings from each side.</t>
  </si>
  <si>
    <t>Might be able to do in-flight calibration at larger solar distances, but unlikely since will be at the saturation limit for low intensity most of the time where we could attempt calibration. Trying to calibrate at small solar distances would require intentionally going far enough off Sun for the SLS head to see the Sun and generate angle data - assuming that the star tracker and ephemeris  models would hold us at an attitude that was still outside the s/c packaging umbra and using the attitude and ephemeris info to get the "true" offset angle to compare against the SLS offset angle.</t>
  </si>
  <si>
    <t>There may  not be any way to fix this problem if the cause is faulty hardware inside the solar limb sensor</t>
  </si>
  <si>
    <t>solar limb sensor power cycle might clear the fault in the electronics. Or there may  not be any way to fix this problem if hardware inside the solar limb sensor is broken.</t>
  </si>
  <si>
    <t>Not sure that power cycling the SLS while it sees the Sun is a good idea. Depends on how long it would be out of the loop vs what the controller may be trying to do at the time</t>
  </si>
  <si>
    <t>error in solar limb sensor internal firmware (FPGA)</t>
  </si>
  <si>
    <t>power cycle might clear the fault in the firmware (FPGA logic)</t>
  </si>
  <si>
    <t>Switching to the redundant solar limb sensor or electronics may not solve the problem since they will be using the same firmware.</t>
  </si>
  <si>
    <t>one solar limb sensor head does not output any Sun presence or offset angle data (presumes that we get to an attitude where the head would see the Sun so that it should be outputting Sun presence flags and offset angle values)</t>
  </si>
  <si>
    <t>none - SLS  is trying to communicate and isn't able to or cannot detect the Sun when it is exposed to it</t>
  </si>
  <si>
    <t>None if failure confined to single side of detector head or one side of redundant electronics. The other side of the head would detect the Sun and alert G&amp;C software to the violation. Or data available from other side of electronics. (Presumes we run with both sides on at all times)</t>
  </si>
  <si>
    <t>No if data still available from other side of detector head or electronics. Yes if fault is common to both electronics or both sides of a single sensor head</t>
  </si>
  <si>
    <t>Potential loss of mission if SLS data not available from redundant heads/electronics</t>
  </si>
  <si>
    <t>There may not be a way to detect this since the normal condition for the SLS is to not have any data to output because the heads are not seeing the Sun. If we run with both sides on, we might be able to see that one side of a head is outputting data and the other one isn't assuming that head is seeing the Sun</t>
  </si>
  <si>
    <t>Use redundant hardware -  redundant sections of single electronics unit and redundant  sections of detector heads. 
(Assuming the failure is not common to both sides of a head or the electronics). If common to both sides of a head, we've lost data from one of the 4 heads. Depending on where the Sun is actually drifting off from +Z, we may not detect the drift and get to an umbra violation.</t>
  </si>
  <si>
    <t>damage to detector elements (shield, cover glass, solar cells, etc)</t>
  </si>
  <si>
    <t>permenant radiation damage to detector element
failure in detector solar cells (no output current)
Cracks, pits, or material deposits (contamination) on cover glass blocks or alters path of Sun light reaching detector cells
Alignment shifts during flight so some part of the spacecraft blocks the FOV of the head or shield/housing of head moves relative to the FOV so Sun light doesn't get to the cells
Radiation exposure darkens glass so that not enough light gets to detector solar cells
Broken connection in wiring of solar cells
Adcole FMEA should cover all of these and more</t>
  </si>
  <si>
    <t>Any contamination or alignment shifts will likely affect both sides of a single head. It's hard to think of optical failures that would only affect a single side of a head (but not impossible)
Might be able to boil off contamination material - assuming we ever realized it was there in the first place.</t>
  </si>
  <si>
    <t>one side of SLS electronics does not output any Sun presence or offset angle data (presumes that we get to an attitude where one or more heads would see the Sun so that it should be outputting Sun presence flags and offset angle values)</t>
  </si>
  <si>
    <t>electronics not able to process or communicate measurements</t>
  </si>
  <si>
    <t>We may be able to detect that the electronics never puts data on the interface to the SCIF card. We won't be able to detect that the electronics outputs a message that says "Sun not present" when a head really is seeing the Sun.</t>
  </si>
  <si>
    <t>Use redundant side of electronics</t>
  </si>
  <si>
    <t>hardware fault prevents data being read out from detector head e.g. harness leading back to the electronics is damaged or broken</t>
  </si>
  <si>
    <t>solar limb sensor  power cycle might clear the fault in the electronics. Or there may  not be any way to fix this problem if hardware inside the solar limb sensor is broken.</t>
  </si>
  <si>
    <t>hardware damage or fault in internal electronics boards or harnessing that prevents detector data processing</t>
  </si>
  <si>
    <t>hardware damage or fault in internal electronics boards or harnessing or connectors that prevents generation of properly formatted data messages</t>
  </si>
  <si>
    <t>error in solar limb sensor processor internal firmware - problem with data processing that generates Sun presence flags and offset angle</t>
  </si>
  <si>
    <t>Power cycle might clear the fault</t>
  </si>
  <si>
    <t>Using the redundant solar limb sensor electronics may not solve the problem since they will be using the same firmware.</t>
  </si>
  <si>
    <t>solar limb sensor outputs Sun presence flags or offset angle data that are wrong but without indicating any problems with the solutions in its own status flags (if there are any)
Case 1 False Sun detection - Indicating Sun presence when head is not seeing the Sun</t>
  </si>
  <si>
    <t>environmental/viewing conditions cause false Sun detection</t>
  </si>
  <si>
    <t>None - solar limb sensor thinks everything is ok</t>
  </si>
  <si>
    <t>Depends how we program the G&amp;C software when looking at SLS data. If we decide to respond to any single detection by one of side of the SLS heads, then we may take control action when it isn't necessary. If we are always getting information from both sides of each head, we may be able to detect that just one side thinks it's seeing the Sun and the other side doesn't. But then it's not clear which side we should believe.</t>
  </si>
  <si>
    <t>Possible if responding to an isolated false detection.</t>
  </si>
  <si>
    <t>If false detection is not rejected, G&amp;C system could try to change the attitude when it's at the correct attitude and end up moving the spacecraft off Sun, maybe enough to cause an actual umbra violation</t>
  </si>
  <si>
    <t>G&amp;C software may be able to isolate the false reading if data available from both sides of the head (and fault is not common to both sides)</t>
  </si>
  <si>
    <t>Maybe - see column to the left.
If G&amp;C software flags a problem with a false Sun detection from one of the heads, TBD if we want to consider any autonomy action.</t>
  </si>
  <si>
    <t>?</t>
  </si>
  <si>
    <t>Use redundant hardware - either separate redundant units, or redundant sections of single electronics unit and redundant optical heads. 
The real question here is how likely is a false detection. There are not many good ways to detect this assuming that the SLS is our last defense against attitude drifting off Sun.</t>
  </si>
  <si>
    <t>glint reflected off other spacecraft components illuminates the detector head enough to cause it to think it sees the Sun
Some other bright body (eg Earth) wanders through the FOV of the detector head
(probably very very unlikely that any other light source would be strong enough to be mistaken for the Sun)</t>
  </si>
  <si>
    <t>error in hardware corrupts processing of detector cell readings</t>
  </si>
  <si>
    <t>Adcole FMEA should provide details on these potential errors</t>
  </si>
  <si>
    <t>Using the redundant solar limb sensor or electronics may not solve the problem since they will be using the same circuit design and firmware</t>
  </si>
  <si>
    <t>failure of some component in processing chain causes signals to appear to be over thresholds for Sun presence
short or other electrical problem in the solar cells causes high current readings or otherwise makes it appear that the cell is seeing the Sun</t>
  </si>
  <si>
    <t>error in firmware in electronics (FPGA logic)</t>
  </si>
  <si>
    <t>solar limb sensor reset or power cycle might clear the fault in the electronics. Or there may  not be any way to fix this problem if hardware inside the solar limb sensor is broken.</t>
  </si>
  <si>
    <t>And it’s not clear that power cycling the SLS while it's seeing the Sun is a good idea</t>
  </si>
  <si>
    <t>logic error generates incorrect output for Sun presence flag or angle value - possibly incorrect thresholds here as well
Adcole FMEA should address all the possibilities for electronics hardware glitches</t>
  </si>
  <si>
    <t>Again, we might detect that something is wrong by noting an inconsistency between sides - but we have no good way to decide which side has the correct information.</t>
  </si>
  <si>
    <t>solar limb sensor outputs Sun presence flags or offset angle data that are wrong but without indicating any problems with the solutions in its own status flags (if there are any)
Case 2 Grossly incorrect Sun offset angle data - not tracking true Sun-relative geometry</t>
  </si>
  <si>
    <t>Depends how we program the G&amp;C software when looking at SLS data. If we decide to respond to any single detection by one of side of the SLS heads, then we may take control action when it isn't necessary. If we are always getting information from both sides of each head, we may be able to detect a gross difference between what the two sides are outputting. But then it's not clear which side we should believe.</t>
  </si>
  <si>
    <t>Possible if responding to  isolated false readings.</t>
  </si>
  <si>
    <t>If false detection is not rejected, G&amp;C system could try to change the attitude when it's at the correct attitude or make the wrong change to an off-Sun attitude.  Either way we end up moving the spacecraft off Sun, maybe enough to cause an actual umbra violation</t>
  </si>
  <si>
    <t>G&amp;C software may be able to isolate the false reading if data available from both sides of the head (and fault is not common to both sides). Seriously bad readings - like being 40 deg off Sun near periapse - can probably be rejected since the s/c would not survive this condition. Smaller offsets that are incorrect would be harder to detect.</t>
  </si>
  <si>
    <t>Use redundant hardware - either separate redundant units, or redundant sections of single electronics unit and redundant optical heads. 
The real question here is how likely getting really bad angle values is - there are not many (if any) ways to detect this by independent means.</t>
  </si>
  <si>
    <t>misalignment between detector head and TPS edge</t>
  </si>
  <si>
    <t>failure of some component in processing chain causes signals to be combined incorrectly when computing Sun offset angle</t>
  </si>
  <si>
    <t>solar limb sensor outputs Sun presence flags or offset angle data that are wrong but without indicating any problems with the solutions in its own status flags (if there are any)
Case 3 Incorrect timing of Sun presence or angle data - indications come too late relative to the true Sun-relative geometry</t>
  </si>
  <si>
    <t>error in hardware between heads and electronics</t>
  </si>
  <si>
    <t>None - solar limb sensor keeps working as if everything is ok</t>
  </si>
  <si>
    <t>Depends on the size of the delay and how erratically the data are delivered to the G&amp;C software. G&amp;C can't take action to correct attitude until SLS data indicate a violation.  If we are always getting information from both sides of each head, and the delay only affects on side then we can use the readings from the other side.</t>
  </si>
  <si>
    <t>Possible if failure is common to both sides of head or electronics.  If delay is too long between SLS head first seeing the Sun and reporting it to G&amp;C, s/c may have drifted even more off Sun during the delay - maybe to the umbra boundary. Or G&amp;C may pause in taking action if there are long time gaps in the SLS data. If delay is isolated to one side, the differences in readings between the two sides would have to be dealt with somehow so the control is not confused about how much correction is needed.</t>
  </si>
  <si>
    <t>Loss of mission if G&amp;C is unable to respond soon enough.</t>
  </si>
  <si>
    <t>G&amp;C software may be able to deal with differences between sides and use data from the "earliest" side to correct attitude.</t>
  </si>
  <si>
    <t>Use redundant hardware - either separate redundant units, or redundant sections of single electronics unit and redundant optical heads. 
The real question here is how likely is getting long time delays or erratic behavior on the data interface,</t>
  </si>
  <si>
    <t>Signals not received or collected at the correct rate or not collected at regular intervals</t>
  </si>
  <si>
    <t>error in electronics interface with s/c</t>
  </si>
  <si>
    <t>mismatch in timing between output of messages by SLS and readout of interface by s/c avionics
internal delay in outputting data grows larger due to parts failure</t>
  </si>
  <si>
    <t>environmental conditions degrading gyro data</t>
  </si>
  <si>
    <t xml:space="preserve">When turned on, some IMUs need to be sent a series of commands that configure them to the correct operational mode. If the IMU is unable to correctly process these commands, it can fail to reach the normal operating mode where it would start outputting accel data. Having accels on is not necessarily the default configuration on start up for all IMUs. And we may not choose to fly with the accels on for the whole mission. </t>
  </si>
  <si>
    <t>Outside perihelia - we only absolutely need accel data when doing TCMs which will not be done inside 0.25 AU solar distance. (It would be nice to have accel data from momentum dumps when inside 0.25 AU but it should not be required. We can get information on small forces for the NAV team from just thruster counts.)</t>
  </si>
  <si>
    <t>IMU does not reach normal operating mode; either limited accel data are generated or no accel data are generated.</t>
  </si>
  <si>
    <t>If some accel data are available, G&amp;C software may generate less accurate spacecraft imparted delta-V solutions. If no accel data is available, G&amp;C software may be unable to generate delta-V solutions and would either not initiate or abort the TCM (if it's being done in a close-loop mode). There is no alternate source of imparted delta-V or s/c translational acceleration available to G&amp;C software.</t>
  </si>
  <si>
    <t>Loss of accel data should never cause an umbra violation. TCMs will be planned to occur at an attitude compatible with the normal safe attitude constraints for the solar distance where they are executed. Loss of accel data would mean that the TCM might be aborted but attitude should not be affected.</t>
  </si>
  <si>
    <t>If not corrected, the accels could be deemed unusable for the rest of the mission. This would seriously impact our ability to meet the maneuver execution accuracy requirements if redundant IMU/accels are not available.TCMs can be done in an open-loop mode with cutoff based only on time but this will be less accurate. Probably will not be bad enough to seriously impact the deltaV budget for the mission, but there is a chance that it could shorten the mission if we have to spend more propellant getting the deltaV we intended for each TCMs (might need more TCMs to total up to the right deltaV)</t>
  </si>
  <si>
    <t>Use redundant hardware - either separate redundant units, or redundant sections of single electronics unit . 
May not meet maneuver execution accuracy requirements without accel data.
Perform TCMs in open-loop mode with looser accuracy requirements. Careful monitoring of thruster performance and ground analyses might improve open-loop accuracy over time (get better as more maneuvers are executed)</t>
  </si>
  <si>
    <t>Note that the current design has redundancy in both the number of individual accels and in the electronics/power supplies. Minimum requirement for estimating deltaV is 3 accels covering 3 orthogonal directions. Either we will have one unit with 4 accels and 2 electronics/power supplies or 2 units that each have 3 accels  and 1 electronics/power supply. In the latter case, we would have to run with both units on (an probably mount them in different orientations) to ensure we'd have 3 good accels at all times.</t>
  </si>
  <si>
    <t>G&amp;C deltaV estimation software will flag a problem if too many consecutive accel measurements from the same accel are missing or rejected (fail to pass the sanity checks - mostly consistency checks on the time sequence of solutions)</t>
  </si>
  <si>
    <t>If G&amp;C software flags a problem either from the health &amp; status telemetry or with the accel measurements, it will most likely abort a TCM if one is in progress or refuse to start a TCM if one is commanded to be done in closed-loop mode. TBD as to whether any request for action from fault protection would be useful. We may or may not want to take the time to wait for autonomy to switch sides on the IMU to see if we can get good accel data - especially if this occurs in the middle of a TCM.</t>
  </si>
  <si>
    <t>Probably a few seconds to decide that a problem is persistent and warrants taking action; would need to do some analysis on how far off the TCM can get after accel data stop being available before we shut down the thrusters.</t>
  </si>
  <si>
    <t>There may  not be any way to fix this problem if the cause is faulty hardware inside the IMU (electronics or one of the accels)</t>
  </si>
  <si>
    <t>No remediation is necessary if &gt;=3 accels continue to operate normally. If &lt; 3 accels are providing data, then the full deltaV state is not observable and G&amp;C software would not be able to continue or start a closed-loop TCM.</t>
  </si>
  <si>
    <t>IMU reset or power cycle might clear the fault in the electronics. Or there may  not be any way to fix this problem if hardware inside the IMU is broken (electronics or one of the acce;s).</t>
  </si>
  <si>
    <t>The IMU typically needs some timing information from the avionics/FSW to generate correct time tags on the accel rate data solutions. A fault on the s/c side or inside the IMU that causes this information to not be available will cause problems for the IMU in that the accel measurements coming out will be misleading or dropped due to the incorrect time tags.</t>
  </si>
  <si>
    <t>G&amp;C software may reject the accel measurements if their time tags are inconsistent with the recent sequence. G&amp;C software may use the accel data with incorrect time tags and generate less accurate spacecraft deltaV solutions.</t>
  </si>
  <si>
    <t>Loss of accel data should not cause an umbra violation.</t>
  </si>
  <si>
    <t>If not corrected,a TCM that is in progress will either be aborted or will have degraded accuracy. Other checks will most likely prevent the burn from getting so far off target that there is a serious impact to the mission.  If the accel data are be deemed unusable for the rest of the mission, we would lose the capability to perform closed-loop maneuvers. If we can't figure out how to do open-loop maneuvers well enough, we may not be able to stay on the planned trajectory - maybe shortened mission due to using more propellant to do more maneuvers to stay on the planned trajectory.</t>
  </si>
  <si>
    <t>If the error in the time tags for the IMU data could be characterized on the ground, the G&amp;C FSW could be modified to correct the time tags on-board. We should have time to detect and correct this with ground analysis bewteen TCMs. This is not something that on-board fault protection could handle.</t>
  </si>
  <si>
    <t>G&amp;C attitude estimation software will flag a problem if too many consecutive measurements from the same accel are rejected (fail to pass the sanity checks - mostly consistency checks on the time sequence of solutions)</t>
  </si>
  <si>
    <t>IMU does not output any accel measurements</t>
  </si>
  <si>
    <t>Accels may transition to a  mode where they don't try to generate data or data may be flagged invalid from one or more accels</t>
  </si>
  <si>
    <t>Since insufficient accel data is available, G&amp;C software will either refuse to initiate a closed-loop TCM or abort a closed-loop TCM that is already in progress.</t>
  </si>
  <si>
    <t>Loss of accel data (or abort of a TCM) should not result in an umbra violation since TCM deltaV targets will be chosen to remain within safe attitudes for the solar distance where the TCM is performed</t>
  </si>
  <si>
    <t>Some IMUs have status telemetry that will indicate that they can no longer generate accel data. G&amp;C software will be monitoring some of these health &amp; status flags. G&amp;C deltaV estimation software will flag a problem if too many consecutive measurements from the same accel are missing. Telemetry will also be downlinked occasionally as part of ground monitoring of G&amp;C component performance.</t>
  </si>
  <si>
    <t>damage to detector elements (something internal to the accels)</t>
  </si>
  <si>
    <t>damage mechanisms are specific to the type of accel that we select (most IMUs use the Honeywell accels)</t>
  </si>
  <si>
    <t>Remediation is specific to the type of accel - there may not be any thing we could try depending on what the failure is for the particular type of accel</t>
  </si>
  <si>
    <t>environmental conditions degrading accel measurements</t>
  </si>
  <si>
    <t>sensivity to different environmental factors depends on the type of accel that we select. Temperature, radiation, sources of vibration close to the IMU, location of IMU relative to s/c center of mass are typical factors that can affect accel measurement accuracy.</t>
  </si>
  <si>
    <t>hardware fault prevents data being read out from accel</t>
  </si>
  <si>
    <t>hardware damage or fault in internal electronics boards or harnessing that prevents accel data processing</t>
  </si>
  <si>
    <t>error in IMU processor internal software/firmware - problem with algorithms that read accel data and formulate telemetry messages</t>
  </si>
  <si>
    <t>IMU does not output the expected number/quantity of accel measurements or does not generate telemetry messages at expected rate for read out or full complement of measurements not generated for single data message</t>
  </si>
  <si>
    <t>sensor/detector sporadically unable to collect accel data</t>
  </si>
  <si>
    <t>Accels may transition to a  mode where they don't try to generate rate data or data may be flagged invalid from one or more accels</t>
  </si>
  <si>
    <t>damage to accels</t>
  </si>
  <si>
    <t xml:space="preserve">damage mechanisms are specific to the type of accel that we select </t>
  </si>
  <si>
    <t>Responses depend on the specific condition and type of accel.
I don't think any of these can be addressed with a fault protection response on the spacecraft. We'd have to get the ground in the loop to diagnose the problem and decide on what fix to try.</t>
  </si>
  <si>
    <t>sensivity to different environmental factors depends on the type of accel that we select. Temperature, radiation, location of IMU relative to s/c center of mass are typical factors that can affect accel measurement accuracy.</t>
  </si>
  <si>
    <t>intermittent fault in electronics/software disrupts processing of some accel measurements or prevents communication of some accel measurements</t>
  </si>
  <si>
    <t>hardware fault sporadically prevents read out of accel rate data</t>
  </si>
  <si>
    <t>IMU reset or power cycle might clear the fault in the electronics. Or there may  not be any way to fix this problem if hardware inside the IMU is broken (individual accels or electronics).</t>
  </si>
  <si>
    <t>hardware damage or fault in internal electronics boards or harnessing that sporadically prevents processing of accel rate data</t>
  </si>
  <si>
    <t>error in IMU processor internal software/firmware - sporadic problem with processing or algorithms that pick off accel data and package it in telemetry messages</t>
  </si>
  <si>
    <t>IMU outputs accel data whose quality is less than expected (not meeting spec)</t>
  </si>
  <si>
    <t>environmental conditions degrading accel data</t>
  </si>
  <si>
    <t>Data may be flagged invalid or quality indicators may be changed ot indicate the problem with data from one or more accels</t>
  </si>
  <si>
    <t>G&amp;C software may reject some of the accel data if it does not pass consistency checks. Software should continue to be able to generate deltaV solutions, but they will not be as accurate. deltaV knowledge will be degraded - maneuver execution accuracy requirements may not be met.</t>
  </si>
  <si>
    <t>Unlikely - if the accel measurements were so bad that guidance indicated we should deviate significantly from the planned burn attitude, other G&amp;C checks would step in and constrain how much we let the attitude change for the burn.</t>
  </si>
  <si>
    <t xml:space="preserve">A local immediate consequence of an aborted or degraded TCM (meaning that the target deltaV was not reached) could be having to replan for a "make up" maneuver very shortly after the first attempt. Usually in operations we do plan for a backup window for every TCM just in case something goes wrong the first time. </t>
  </si>
  <si>
    <t>Local source of IMU stimulation (e.g. vibration) causing "noise" in accel data
High or low temperature that can't be compensated by internal temperature control mechanisms</t>
  </si>
  <si>
    <t>error in software or related memory degrades processing of accel measurements</t>
  </si>
  <si>
    <t>accel read out or data processing algorithms are incorrect
time stamp associated with accel data is biased from correct time</t>
  </si>
  <si>
    <t>IMU outputs accel data whose time or deltaV/accel is wrong but without indicating any problems with the data in its own quality flags</t>
  </si>
  <si>
    <t>G&amp;C software will reject a measurement if it's not consistent with recent past history of s/c deltaV or if time tag is out of order. But there will be bounds associated with these checks and some bad measurements may be used in the deltaV estimation if they are just "slightly off" instead of obviously out of family.</t>
  </si>
  <si>
    <t>Unlikely - if the accel measurements were so bad that guidance indicated we should deviate significantly from the planned burn attitude, other G&amp;C checks would step in and constrain how much we let the attitude change for the burn due to the Sun safety constraints.</t>
  </si>
  <si>
    <t>If bad measurements are not detected, a TCM that is in progress that was really going correctly will either be aborted or will deviate from the planned maneuver target. Other checks will most likely prevent the burn from getting so far off target that there is a serious impact to the mission.  If the accel data are be deemed unusable for the rest of the mission, we would lose the capability to perform closed-loop maneuvers. If we can't figure out how to do open-loop maneuvers well enough, we may not be able to stay on the planned trajectory - maybe shortened mission due to using more propellant to do more maneuvers to stay on the planned trajectory.</t>
  </si>
  <si>
    <t xml:space="preserve">G&amp;C deltaV estimation software will flag a problem if too many consecutive measurements from the same accel are rejected. </t>
  </si>
  <si>
    <t>Might be able to correct for "slightly off" measurements that don't get rejected if the symptoms are consistent over a series of maneuvers - effectively we build the correction into "accel bias" terms that we'll already have as part of the G&amp;C software. But this is a long-term ground analysis task, not something that on-board autonomy can address.</t>
  </si>
  <si>
    <t>error in software or related memory corrupts processing of accel data</t>
  </si>
  <si>
    <t>error in formulas that package raw accel readout into accel message telemetry
error in algorithm that generates time stamps for accel data</t>
  </si>
  <si>
    <t>error in hardware chain for accel readout causes incorrect data to be used by processing software</t>
  </si>
  <si>
    <t>raw readings are corrupted and don't reflect actual accel output</t>
  </si>
  <si>
    <t>Take aways for this sheet:</t>
  </si>
  <si>
    <t>We don't need to do anything if we are getting valid data from at least 3 (orthogonal) accels.</t>
  </si>
  <si>
    <t>We do need to monitor how far off the planned burn attitude the closed-loop maneuver guidance wants to go to achieve the target deltaV. We need to stay within the umbra limits (whatever they may be at the solar distance where the maneuver is executed) plus some margin. Even if the accel data indicate we need to slew over more to get the right deltaV, we can't let it go beyond the safety bounds.</t>
  </si>
  <si>
    <t>If we choose to fly with accels on all the time, there may be more trending/long-term monitoring we can do to detect if there are problems with one or more of them. But we don't need the data between TCMs.</t>
  </si>
  <si>
    <t>There are a lot of "con ops" questions on how we do the TCMs - what we do on the ground vs checks we build into the G&amp;C software. We probably want some initiation and abort checks like MESSENGER has but there shouldn't be as many since the prop system is simpler.</t>
  </si>
  <si>
    <t>accels can be on and collecting data for post-TCM analysis or off for an open-loop burn</t>
  </si>
  <si>
    <t>Reaction Wheels</t>
  </si>
  <si>
    <t>Reaction Wheel 1</t>
  </si>
  <si>
    <t>unable to exert force/torque on spacecraft</t>
  </si>
  <si>
    <t>flywheel is not being acted on to maintain or change its spin; flywheel naturally spins down due to losses in the system (friction)
flywheel is unable to rotate
ignoring all the ways in which the command interface between G&amp;C FSW and the wheel data interface can fail, in this category we have:</t>
  </si>
  <si>
    <t>All (of less concern when thrusters are being used for attitude control, but still will have some effect since we  continue to command the wheels during TCMs and momentum dumps)</t>
  </si>
  <si>
    <t>flywheel will naturally spin down and reach a low or zero speed equilibrium but could be kicked up again by external forces (ie thruster firing);
or flywheel is not moving</t>
  </si>
  <si>
    <t>Controller will continue to command all 4 wheels but resulting torque will be in error because one of the wheels is not responding as expected.  Most likely the other 3 wheels will be able to pick up the slack and maintain desired attitude, just not as accurately. Probably will not meet jitter requirements and may not meet science pointing accuracy requirements as wheel is spinning down.</t>
  </si>
  <si>
    <t>Unlikely since the other 3 wheels should maintain attitude, although they may be running at higher speeds/momentum.</t>
  </si>
  <si>
    <t xml:space="preserve">If wheel cannot be used again, control is still possible with the remaining 3 wheels, but momentum dumps will be more frequent (use more fuel) since less momentum storage capacity with 3 wheels. Might shorten the mission if we use too much more fuel for momentum dumps. </t>
  </si>
  <si>
    <t>compare wheel speed/torque to commanded wheel speed/torque (most wheels have feedback telemetry with actual torque and all have some means of measuring wheel speed). G&amp;C software will be monitoring wheel speeds and other health status telemetry (if any) from the wheels and will request action from autonomy if needed.</t>
  </si>
  <si>
    <t>Yes - see column to the left</t>
  </si>
  <si>
    <t>TBD - probably will wait for a few control cycles to declare a wheel  unresponsive</t>
  </si>
  <si>
    <t>First action would be to switch sides (REM) for commanding of the wheels (or just this wheel if we can do it on a per wheel basis) - assuming the failure is in the communication chain and 3 other wheels are responding. I don't think the wheel itself will have internally redundant command interfaces that could be switched. If the wheel is still not responding after side switch, power off the wheel and set it unavailable to the control system. In theory we can take one wheel out of the loop and still control with 3 wheels only. May need a  momentum dump sooner when down to 3 wheels.
If 2 or more wheels fail, we switch to thrusters for attitude control. 
For this case, we are assuming that the failed wheel either isn't rotating at all or only rotates at very low rate, mostly constrained by friction in the system.</t>
  </si>
  <si>
    <t>wheel  not responding to commands at all - mechanical failure</t>
  </si>
  <si>
    <t xml:space="preserve">large increase in internal friction so that motor cannot overcome friction forces and move the flywheel (loss of lubricant, serious degradation of lubricant or bearings)
imbalance/misalignment in flywheel relative to motor or housing causes it to get stuck (unable to rotate)
particles break off inside housing and eventually get stuck in the wrong place so flywheel can't move </t>
  </si>
  <si>
    <t>flywheel effectively stopped</t>
  </si>
  <si>
    <t>There's probably nothing we can do to repair mechanical failures like this. The best we can hope for  is that it only happens to one wheel. The failed wheel will be powered off and made unavailable to the control system.</t>
  </si>
  <si>
    <t>wheel  not responding to commands at all - electrical failure</t>
  </si>
  <si>
    <t>electric motor fails - can't control electric and magnetic fields to move flywheel
no power reaching wheel
internal break in wiring for power or in lines between electronics and motor</t>
  </si>
  <si>
    <t>flywheel will naturally spin down if not actively controlled by motor; should reach a low or zero speed equilibrium but could be kicked up again by external forces (ie thruster firing). If motor has failed wheel will consume less or no power.</t>
  </si>
  <si>
    <t>There's probably nothing we can do to repair motor or electronics failures like this. We could try power cycling the wheel to see if it started responding again, but that would be something we'd do with ground in the loop, not by on-board autonomy. The best we can hope for is that it only happens to one wheel. The failed wheel will be powered off and made unavailable to the control system.</t>
  </si>
  <si>
    <t>wheel not responding to commands at all - communication failure</t>
  </si>
  <si>
    <t>electronic interface that receives torque commands is broken (internal harness fault, board fault, etc)</t>
  </si>
  <si>
    <t>flywheel will naturally spin down if not actively controlled by motor; should reach a low or zero speed equilibrium but could be kicked up again by external forces (ie thruster firing)</t>
  </si>
  <si>
    <t>incorrect force/torque exerted on spacecraft</t>
  </si>
  <si>
    <t>ignoring errors in the G&amp;C flight software or in the command chain from the software to the wheels that could generate an incorrect torque command,in this category we have:</t>
  </si>
  <si>
    <t>Controller will continue to command all 4 wheels but won't get the torque it wants. The failed wheel is not responding as expected and continues to perturb the system instead of spinning down. Probably will not meet jitter requirements or science pointing accuracy requirement. Depending on the starting momentum state of each wheel, this could lead to a momentum dump happening sooner and more frequent momentum dumps in general. If the system does not do a momentum dump quickly enough, one or more of the remaining wheels may saturate (reach max speed/mom) and we will lose controllability.</t>
  </si>
  <si>
    <t>Possible if failed wheel is still considered available, but depends on momentum state of system when wheel failure occurs and timing of momentum dump logic and wheel fault logic (to turn off misbehaving wheel)</t>
  </si>
  <si>
    <t>Loss of mission in the worst case - even if solar limb sensors detect the umbra violation it may not be correctable in the time available depending on how we design the auto dump logic and fault checks for wheels</t>
  </si>
  <si>
    <t xml:space="preserve">For this case, we are assuming that the failed wheel is still actively rotating and not in the way the controller commanded it to.  The best first action may depend on how the wheel is not responding. If we see that a wheel is ramping up to max speed, it might be better just to turn it off than to try switching sides. Some wheels have a built-in feature to turn off when a max speed is reached (which is over the max possible command). A side switch might fix a problem with direction or magnitude part of the torque command being frozen.  I don't think the wheel itself will have internally redundant command interfaces that could be switched . If the wheel is still not responding after side switch, power off the wheel and set it unavailable to the control system. In theory we can take one wheel out of the loop and still control with 3 wheels only. May need a  momentum dump sooner when down to 3 wheels.
If 2 or more wheels fail, we switch to thrusters for attitude control. 
</t>
  </si>
  <si>
    <t>If we are able to reliably detect that the wheel persists in not responding to toqrue commands, we should shut it down. We may take other actions first to be sure it's really not able to respond normally.</t>
  </si>
  <si>
    <t>frozen torque command - direction and magnitude stay at some fixed value; include both max and below max magnitude values</t>
  </si>
  <si>
    <t>The "stuck" or "run away" wheel will eventually reach saturation (max speed) with how long that takes depending on the speed magnitude when command first froze.</t>
  </si>
  <si>
    <t>impact depends on what level the command was when frozen - if large we get in trouble faster. The momentum will be higher, but may or may not be at the dump limit when the wheel reaches max speed.  The other wheels will try to fight the one wheel but will likely saturate and once 2 of them are saturated, we lose controllability. If the system can do a momentum dump before 2 of the wheels reach saturation, we may survive longer but dumps will be done more frequently (if allowed) since the failed wheel has reached its mom storage limit.</t>
  </si>
  <si>
    <t>direction stuck at + or -, magnitude correct
responding only to magnitude part of command</t>
  </si>
  <si>
    <t>The "stuck" wheel will eventually reach saturation (max speed) with how long that takes depending on the speed magnitude when direction first got stuck.</t>
  </si>
  <si>
    <t>The controller will mistakenly keep sending commands to all the wheels. The one that's only responding to torque magnitude will eventually saturate at max speed. The momentum will be higher, but may or may not be at the dump limit when the wheel reaches max speed.  The other wheels will try to fight the one wheel but will likely saturate and once 2 of them are saturated, we lose controllability. If the system can do a momentum dump before 2 of the wheels reach saturation, we may survive longer but dumps will be done more frequently (if allowed) since the failed wheel has reached its mom storage limit.</t>
  </si>
  <si>
    <t>Possible if too many wheels reach saturation before a momentum dump can be performed</t>
  </si>
  <si>
    <t>direction reversed, magnitude correct</t>
  </si>
  <si>
    <t xml:space="preserve">Error in wheel interface electronics; most wheels have separate inputs for the direction and magnitude of the commanded torque that are probably processed separately in the wheel electronics. </t>
  </si>
  <si>
    <t>Wheel will spin in opposite direction from commanded direction and exert a torque that fights against the desired control. Won't necessarily reach saturation (max speed) since direction sign can still change with time</t>
  </si>
  <si>
    <t>The controller will mistakenly keep sending commands to all the wheels. The other wheels will try to counter the effect of the wheel that's outputting its torque in the wrong direction. They will probably succeed if they aren't close to saturation when this occurs. There should be time for G&amp;C software to detect wheel is not responding and request action from autonomy.</t>
  </si>
  <si>
    <t>Probably not in this case</t>
  </si>
  <si>
    <t>Will do polarity tests pre-launch that should detect mis-wiring or miscommunication between control software and wheels, but I guess it's possible that something can break or be effected by environment to introduce errors in the command chain</t>
  </si>
  <si>
    <t>these are really errors in how we wire up the command interface to the wheels. The vendors would not give us a wheel that responded in the reverse direction to the interface in their ICDs and other documentation. I suppose something in the electronics could spontaneously flip that might cause this, but a miswiring on our side is more likely</t>
  </si>
  <si>
    <t>magnitude stuck, direction correct;
responding only to direction part of command, but non-zero magnitude;include both max and below max magnitude values</t>
  </si>
  <si>
    <t>Wheel will spin in correct direction from commanded direction but torque magnitude will be larger or smaller than commanded. Won't necessarily reach saturation (max speed) since direction sign can still change with time. It's essentially adding in some disturbance torque that can work with the system or against it.</t>
  </si>
  <si>
    <t>Might be survivable if low magnitude - wheel will oscillate between + and - values. If magnitude is high, this might just drive one of the other wheels to saturation and if a momentum dump isn't performed before 2 wheels saturate, we lose controllability</t>
  </si>
  <si>
    <t>Possible, but less likely if torque magnitude is lower</t>
  </si>
  <si>
    <t>wheel responding significantly out of spec - magnitude and direction of torque command are correct, but torque output to spacecraft deviates from it</t>
  </si>
  <si>
    <t>localized increase in friction in parts of flywheel rotation; general increase in friction causing wheel to be sluggish but not enough to completely stop it from moving</t>
  </si>
  <si>
    <t xml:space="preserve">If wheel is sluggish, it puts out less torque than commanded and may consume more power as the motor works to overcome bigger loss effects. </t>
  </si>
  <si>
    <t>Turns will take longer to complete, may deviate more from target attitude than desired as remaining wheels work to pick up the slack from the one sluggish wheel</t>
  </si>
  <si>
    <t>imbalance causing very irregular rotation of flywheel</t>
  </si>
  <si>
    <t>If wheel is "energetic", it puts out more torque than commanded. (unlikely - usually it's the losses that are bigger than expected)</t>
  </si>
  <si>
    <t>Turns may complete faster</t>
  </si>
  <si>
    <t>electric motor failure - intermittent glitch in motor configuration causes very erratic response to the wheel torque commands</t>
  </si>
  <si>
    <t>If wheel is erratic, it essentially acts as a random disturbance torque on the system. Sometimes it may contribute to what the controller wants done, but not reliably so. Wheel may consume more power depending on how the erractic behavior manifests itself.</t>
  </si>
  <si>
    <t>Hard to predict without guessing at the nature of the erratic behavior. But if it's intermittent even at max torque, the other 3 wheels should be able to counter it.</t>
  </si>
  <si>
    <t>Unlikely in this case</t>
  </si>
  <si>
    <t>degraded force/torque exerted on spacecraft</t>
  </si>
  <si>
    <t>in this category we have:</t>
  </si>
  <si>
    <t xml:space="preserve">slight deviation in magnitude of torque, direction correct </t>
  </si>
  <si>
    <t>leading to a sluggish system, but not likely leading to any gross failure</t>
  </si>
  <si>
    <t>Wheel takes longer to get to desired speed/torque; might consume more power in trying to get to commanded state</t>
  </si>
  <si>
    <t>Other 3 wheels will make up the slack; turns may take slightly longer</t>
  </si>
  <si>
    <t>Science measurements possibly degraded if jitter requirements are violated. If offending wheel is disabled, will need momentum dumps more often, using more fuel</t>
  </si>
  <si>
    <t>May be able to detect something like this by long term trending of wheel speed and torque assuming we get enough telemetry to the ground</t>
  </si>
  <si>
    <t>Possibly - but by ground analysis, not on-board fault protection</t>
  </si>
  <si>
    <t>Stop using the one wheel that's misbehaving assuming the other 3 wheels are still performing in spec. Will have to adjust control parameters to tune to the 3 wheels that are left.</t>
  </si>
  <si>
    <t>wheel responding slightly out of spec</t>
  </si>
  <si>
    <t>more friction than expected</t>
  </si>
  <si>
    <t>May not meet jitter requirements if wheel disturbance is out of spec; probably can continue to meet pointing accuracy requirements if the other 3 wheels are still performing in spec</t>
  </si>
  <si>
    <t>imbalance causing irregular rotation of flywheel</t>
  </si>
  <si>
    <t>electric motor failure causing motor control actions to be just slightly off what is needed to get wheel to desired torque</t>
  </si>
  <si>
    <t>failure to output requested telemetry; output messages not generated</t>
  </si>
  <si>
    <t>in this category we have</t>
  </si>
  <si>
    <t xml:space="preserve">permanent loss of tachometer data  </t>
  </si>
  <si>
    <t>cause depends on mechanism that wheel uses to relay speed data. Calculation of wheel speed can be done in wheel itself or in flight software using counts or similar data output by wheel tachometer</t>
  </si>
  <si>
    <t>None - wheel continues to respond to commands, it just doesn't talk back</t>
  </si>
  <si>
    <t xml:space="preserve">Incorrect estimate of wheel and system momentum. Might wait longer than we should to initiate a momentum dump. If the other 3 wheels still have valid speed estimates and we have valid angular rate estimate, we should be ok. </t>
  </si>
  <si>
    <t>Unlikely</t>
  </si>
  <si>
    <t>No wheel speed messages for some long period of time</t>
  </si>
  <si>
    <t>Switch to other side for wheel telemetry interface to see if telemetry is restored. Power cycling the wheel could clear an electronics problem. May not help if the problem is internal to the wheel. Would not recommend anything other than side switch for on-board autonomy.
Might try  a flight software change to propagate wheel speed from last valid estimate and torque commands</t>
  </si>
  <si>
    <t>loss of feedback of torque or other health &amp; status telemetry - may only be loss of monitor data, these data are not directly used in the control loop</t>
  </si>
  <si>
    <t>failure in wheel electronics - can't read data from internal source, can't correctly generate telemetry message, etc.</t>
  </si>
  <si>
    <t>G&amp;C software loses ability to detect some problems with the wheel</t>
  </si>
  <si>
    <t xml:space="preserve">G&amp;C will have less data for long-term trending of wheel performance. </t>
  </si>
  <si>
    <t>No wheel telemetry messages received for some long period of time</t>
  </si>
  <si>
    <t>Temporary loss of tachometer counts or wheel speed data - intermittent skips or repeats, short periods of no data</t>
  </si>
  <si>
    <t>None - wheel continues to respond to commands, it just doesn't talk back every time it's expected to.</t>
  </si>
  <si>
    <t>Incorrect estimate of wheel and system momentum if can't include a wheel speed in the computation.
Might initiate a dump when not needed or wait too long to initiate a dump if skipped counts cause wheel to appear to be rotating much faster or slower than it actually is</t>
  </si>
  <si>
    <t>Might do more momentum dumps than needed if errors in wheel speed estimate are not detected</t>
  </si>
  <si>
    <t>G&amp;C software will have checks on changes in wheel speed estimates, compared with previous speed and commanded torque. Gross jumps should be detected and flagged as errors.</t>
  </si>
  <si>
    <t>Probably - depends on how the data loss manifests itself</t>
  </si>
  <si>
    <t>Switch to other side for wheel telemetry interface to see if telemetry is restored. Power cycling the wheel could clear an electronics problem. May not help if the problem is internal to the wheel. Would not recommend anything other than side switch for on-board autonomy.</t>
  </si>
  <si>
    <t>Skips and gaps in feedback of torque or other health &amp; status telemetry - may only be loss of monitor data, these data are not directly used in the control loop</t>
  </si>
  <si>
    <t>G&amp;C has gaps in ability to detect some problems with the wheel</t>
  </si>
  <si>
    <t>tach outputs wrong signals/counts or incorrect wheel speed is output</t>
  </si>
  <si>
    <t>Incorrect estimate of wheel and system momentum.
Might initiate a dump when not needed or wait too long to initiate a dump if wheel appears to be rotating much faster or slower than it actually is</t>
  </si>
  <si>
    <t>Power cycling the wheel could clear an electronics problem. May not help if the problem is internal to the wheel. Might try  a flight software change to propagate wheel speed using torque commands - ignore erroneous telemetry. Or might be possible to correct telemetry if we can back out correct wheel speeds from ground analysis of telemetry over long time periods</t>
  </si>
  <si>
    <t>incorrect torque command sent to the wheel is either a G&amp;C software error or an error in the communication chain from software to wheel (SCIF card and harness)</t>
  </si>
  <si>
    <t>Loss of mission in the worst case - even if SLS detect the umbra violation, if we are depending on the wheels for control and don't figure out that one wheel is stuck fast enough</t>
  </si>
  <si>
    <t>so the question is can we figure out that we need to switch to thrusters fast enough? In theory the dump logic will kick in if wheel is stuck at high speed and we get dumps more often.</t>
  </si>
  <si>
    <t>In the short term, the question is can we tolerate a wheel being stuck for long enough to wait out the red dump initiation delay without having another wheel saturate and losing controllability</t>
  </si>
  <si>
    <t>In the long term assuming we survived long enough to get to the first dump, do we allow consecutive dumps often enough that we can keep doing them while we decide to take the offending wheel out of the control loop (power off so it spins down). And how fast do we drain the fuel tanks?</t>
  </si>
  <si>
    <t>Overcurrent (in power converter or one of its loads)</t>
  </si>
  <si>
    <t>1) SEU
2) Hard circuit failure
3) Both exciters on</t>
  </si>
  <si>
    <t>Depends on the severity of the overcurrent.  Ranges from no effect to unrecoverable failure of FR A.</t>
  </si>
  <si>
    <t>FR A would go down.  Loss of telemetry, timing, etc.  Loss of comm if in contact with ground.  PDU would detect overcurrent condition.</t>
  </si>
  <si>
    <t>1) Component failure
2) Overcurrent</t>
  </si>
  <si>
    <t>Might blow fuse to FR A.  Switch to B-side of telecomm.  No other effect.</t>
  </si>
  <si>
    <t>Out of regulation secondary voltage</t>
  </si>
  <si>
    <t>1) Overcurrent
2) Circuit-level failure anywhere in radio</t>
  </si>
  <si>
    <t>Ranges from negligible to hard failure of radio.</t>
  </si>
  <si>
    <t>Yes, with human-in-the-loop</t>
  </si>
  <si>
    <t>Reduce operating temperature range, optimize bus voltage.</t>
  </si>
  <si>
    <t>28V and return (applies to whole radio)</t>
  </si>
  <si>
    <t>Radio down</t>
  </si>
  <si>
    <t>Spacecraft Interfaces (except power)</t>
  </si>
  <si>
    <t>Spacewire</t>
  </si>
  <si>
    <t>No/out-of-tolerance output</t>
  </si>
  <si>
    <t>Hardware failure (broken harness, pin, or circuit failure)</t>
  </si>
  <si>
    <t>Radio could not be configured for different modes of operation.  Couldn't send downlink telemetry.  Uplink data stream would be lost on non-critical virtual channels.</t>
  </si>
  <si>
    <t>Corrupt data</t>
  </si>
  <si>
    <t>FPGA, logic or clock failure</t>
  </si>
  <si>
    <t>Power cycle, soft reset</t>
  </si>
  <si>
    <t>UART</t>
  </si>
  <si>
    <t>Clock</t>
  </si>
  <si>
    <t>Baseband</t>
  </si>
  <si>
    <t>MET Synch</t>
  </si>
  <si>
    <t>Locks up/resets (probably wouldn't happen at the card level)</t>
  </si>
  <si>
    <t>1) SEU
2) Component failure</t>
  </si>
  <si>
    <t>1) Component failure
2) Radiation effects</t>
  </si>
  <si>
    <t>Status telemetry would indicate loss of signal/lock</t>
  </si>
  <si>
    <t>If ground is unable to uplink to s/c, a stale ephemeris could lead to UV.  CLT should timeout prior to this happening and s/c should "safe."</t>
  </si>
  <si>
    <t>S/c would know that it didn't acquire an uplink signal.  If in contact with ground, FCs would notice failure to acquire.</t>
  </si>
  <si>
    <t>Cycle power to radio or issue firmware reset or reconfiguration cmd.</t>
  </si>
  <si>
    <t>Failure to detect commands</t>
  </si>
  <si>
    <t>1) Component failure
2) Radiation effects
3) Failure to acquire</t>
  </si>
  <si>
    <t>Power cycle, firmware reset, reconfigure</t>
  </si>
  <si>
    <t>Reduced performance</t>
  </si>
  <si>
    <t xml:space="preserve"> Non-incrementing command counters, incrementing bad command counters, bad s/c ID, BCH errors.  Margin might hide problems, would need to look at data trending.</t>
  </si>
  <si>
    <t>Power cycle, reoptimize ground station links (pick stations with most margin), operate with shorter passes (reduce elevation angle range)</t>
  </si>
  <si>
    <t>RF Signal from ground</t>
  </si>
  <si>
    <t>1) No signal
2) corrupted signal
3) reduced signal
4) incorrect data rate or corrupted data (misconfiguration of ground station)</t>
  </si>
  <si>
    <t>1) Receiver would show loss of lock and AGC would report no signal
2) Could be reporting lock and valid AGC, but still have corrupted data
3) Possible intermittent lock, loss of lock, or increased errors
4) Would see a loss of lock or reduced signal strength</t>
  </si>
  <si>
    <t>Should be able to fix problem on ground.  No effect to mission</t>
  </si>
  <si>
    <t>1) Would show loss of lock, unexpected AGC voltage
2) Could show lock, but bad frame counter would increment or command counter would not increment
3) Varying AGC levels, lower than expected AGC level, increased error count.
4) Ground would notice failure to acquire</t>
  </si>
  <si>
    <t>Ground would fix their problem</t>
  </si>
  <si>
    <t>Configuration commands from C&amp;DH</t>
  </si>
  <si>
    <t>Could be reporting lock and valid AGC, but still have corrupted data.  Would see a loss of lock or reduced signal strength</t>
  </si>
  <si>
    <t>Assuming you receive all critical commands, mission should be unaffected.</t>
  </si>
  <si>
    <t>Reported status telemetry</t>
  </si>
  <si>
    <t>Issue correct configuration commands</t>
  </si>
  <si>
    <t>Ground would see issue</t>
  </si>
  <si>
    <t>1) Radiation effects
2) Component degradation</t>
  </si>
  <si>
    <t>Radio wouldn't notice any problem.</t>
  </si>
  <si>
    <t>S/C wouldn't notice any problem.  Ground will detect and will switch sides of the Radio</t>
  </si>
  <si>
    <t>Power cycle, firmware reset, switch sides, reconfigure</t>
  </si>
  <si>
    <t>Will need to reschedule interrupted data download.</t>
  </si>
  <si>
    <t>TM-1.1.1</t>
  </si>
  <si>
    <t>TM-1.1.1.a</t>
  </si>
  <si>
    <t>TM-1.1.1.b</t>
  </si>
  <si>
    <t>TM-1.1.2.1</t>
  </si>
  <si>
    <t>TM-1.1.2.1.a</t>
  </si>
  <si>
    <t>TM-1.1.2.1.b</t>
  </si>
  <si>
    <t>TM-1.1.2.2</t>
  </si>
  <si>
    <t>TM-1.1.2.2.a</t>
  </si>
  <si>
    <t>TM-1.1.2.2.b</t>
  </si>
  <si>
    <t>TM-1.1.2.3</t>
  </si>
  <si>
    <t>TM-1.1.2.3.a</t>
  </si>
  <si>
    <t>TM-1.1.2.3.b</t>
  </si>
  <si>
    <t>TM-1.1.2.4</t>
  </si>
  <si>
    <t>TM-1.1.2.4.a</t>
  </si>
  <si>
    <t>TM-1.1.2.4.b</t>
  </si>
  <si>
    <t>TM-1.1.3.c</t>
  </si>
  <si>
    <t>TM-1.1.3.d</t>
  </si>
  <si>
    <t>TM-1.1.3.e</t>
  </si>
  <si>
    <t>TM-1.1.4.c</t>
  </si>
  <si>
    <t>TM-1.1.5.c</t>
  </si>
  <si>
    <t>TM-1.2.1</t>
  </si>
  <si>
    <t>TM-1.2.2.1</t>
  </si>
  <si>
    <t>TM-1.2.2.2</t>
  </si>
  <si>
    <t>TM-1.2.2.3</t>
  </si>
  <si>
    <t>TM-1.2.2.4</t>
  </si>
  <si>
    <t>Autonomy?</t>
  </si>
  <si>
    <t>Service Valve 1 (SV1) (Pressurant)</t>
  </si>
  <si>
    <t>1) Physical damage</t>
  </si>
  <si>
    <t>Leaking helium</t>
  </si>
  <si>
    <t>Over time will decrease system pressure, may torque s/c (depends on size of leak)</t>
  </si>
  <si>
    <t>Depends on amount of torque and timing</t>
  </si>
  <si>
    <t>Mission-ending with complete loss of pressurant or if enough torque is applied</t>
  </si>
  <si>
    <t>Pressure decrease, wheels might see an unexpected torque (long-term trending)</t>
  </si>
  <si>
    <t>Nope</t>
  </si>
  <si>
    <t>Service Valve 2 (SV2) (Liquid)</t>
  </si>
  <si>
    <t>Leaking hydrazine</t>
  </si>
  <si>
    <t>Over time will decrease amount of fuel, could damage if it impacted the s/c, fuel loss</t>
  </si>
  <si>
    <t>Mission-ending with complete loss of fuel or if enough torque is applied</t>
  </si>
  <si>
    <t>Internal leak (liquid into gas)</t>
  </si>
  <si>
    <t>1) Physical damage (pinhole leak in diaphragm)</t>
  </si>
  <si>
    <t>Unusable propellant that can't be pushed out of the tank</t>
  </si>
  <si>
    <t>Less fuel overall</t>
  </si>
  <si>
    <t>N/A until s/c runs out of usable fuel</t>
  </si>
  <si>
    <t>No effect until s/c runs out of usable fuel</t>
  </si>
  <si>
    <t>You'd run out of fuel early</t>
  </si>
  <si>
    <t>External leak (fuel)</t>
  </si>
  <si>
    <t>External leak (pressurant)</t>
  </si>
  <si>
    <t>In-rush current issue</t>
  </si>
  <si>
    <t>1) Physical damage
2) Electronics failure</t>
  </si>
  <si>
    <t>Lack of knowledge of tank pressure</t>
  </si>
  <si>
    <t>No current draw, if current is fine, but data is bad, might be in harness/sampling electronics</t>
  </si>
  <si>
    <t>Hard reset</t>
  </si>
  <si>
    <t>Input</t>
  </si>
  <si>
    <t>Bus voltage</t>
  </si>
  <si>
    <t>No power to transducer</t>
  </si>
  <si>
    <t>1) FOD in line
2) Contaminated propellant</t>
  </si>
  <si>
    <t>No fuel to thrusters</t>
  </si>
  <si>
    <t>Blocked prevents all thruster use</t>
  </si>
  <si>
    <t>Yes if it happened at the wrong time, but mission is done at that point anyway</t>
  </si>
  <si>
    <t>Mission ending</t>
  </si>
  <si>
    <t>Thrusters stopped working</t>
  </si>
  <si>
    <t>Any failure of any diode or resistor</t>
  </si>
  <si>
    <t>(redundant, in parallel, opened during launch countdown or directly after launch, not closed again during nominal mission)</t>
  </si>
  <si>
    <t>1) Particulate, FOD
2) Physical damage</t>
  </si>
  <si>
    <t>No effect, propellant on both sides when closed, opened nominally</t>
  </si>
  <si>
    <t>Cycle valve</t>
  </si>
  <si>
    <t>1) Particulate, FOD
2) Physical damage
3) Damage to coil</t>
  </si>
  <si>
    <t>Leaky thruster in combo with open/leaky latch valve would cause loss of fuel</t>
  </si>
  <si>
    <t>No effect, assuming 2nd latch valve is open</t>
  </si>
  <si>
    <t>If both fail closed, thrusters won't work</t>
  </si>
  <si>
    <t>1) electrical anomaly upstream</t>
  </si>
  <si>
    <t>Power drain on s/c</t>
  </si>
  <si>
    <t>Probably not mission-ending</t>
  </si>
  <si>
    <t>PDU would sense current/voltage draw</t>
  </si>
  <si>
    <t>Cycle power, circuit breaker would take down primary heater power to several thrusters</t>
  </si>
  <si>
    <t>1) electrical damage
2) Physical damage</t>
  </si>
  <si>
    <t>Switch to redundant heater (both will probably be on at perihelion and TCMs)</t>
  </si>
  <si>
    <t>PDU would sense lack of current/voltage draw</t>
  </si>
  <si>
    <t>Cycle power</t>
  </si>
  <si>
    <t>W/Aerojet thruster, both heaters are in a single cartridge and would debond at the same time</t>
  </si>
  <si>
    <t>No power to heater</t>
  </si>
  <si>
    <t>None, as long as secondary works</t>
  </si>
  <si>
    <t>Both failed open or both leak</t>
  </si>
  <si>
    <t>1) electrical failure
2) FOD</t>
  </si>
  <si>
    <t>Valves wouldn't close</t>
  </si>
  <si>
    <t>Thruster would continue to fire unless latch valve closed</t>
  </si>
  <si>
    <t>Thruster continues to fire after commanded to stop</t>
  </si>
  <si>
    <t>Close latch valves</t>
  </si>
  <si>
    <t>One or both failed closed</t>
  </si>
  <si>
    <t>1) electrical failure
2) FOD
3) Physical issue</t>
  </si>
  <si>
    <t>Couldn't use thruster</t>
  </si>
  <si>
    <t>If s/c could switch to another set of thrusters, s/c might be ok, depending on speed of switch-over and momentum issues are surmountable</t>
  </si>
  <si>
    <t>Post-burn attitude isn't as expected, an electrical issue might be detectable through current/voltage sensing</t>
  </si>
  <si>
    <t>Cycle power to valves</t>
  </si>
  <si>
    <t>Temperature Sensor (generic - still deciding locations)</t>
  </si>
  <si>
    <t>Platinum RTDs</t>
  </si>
  <si>
    <t>Lack telemetry</t>
  </si>
  <si>
    <t>Lack temp telemetry</t>
  </si>
  <si>
    <t>PR-2.b</t>
  </si>
  <si>
    <t>PR-2.c</t>
  </si>
  <si>
    <t>Valve Assembly (NC Solenoid Valves)</t>
  </si>
  <si>
    <t>Notes: Yellow highlighted blocks are redundant components.  Components are listed for completeness, but failure mode and FMEA information is only displayed in the first copy of the component.</t>
  </si>
  <si>
    <t>Unswitched power</t>
  </si>
  <si>
    <t>Switched Power</t>
  </si>
  <si>
    <t>Battery would discharge and voltage would decrease</t>
  </si>
  <si>
    <t>Bus voltage would decrease</t>
  </si>
  <si>
    <t>Battery current telemetry</t>
  </si>
  <si>
    <t>Depends on root cause; switching PSE sides should resolve an issue internal to the EPS</t>
  </si>
  <si>
    <t>Solar illumination</t>
  </si>
  <si>
    <t>Reduction in illumination</t>
  </si>
  <si>
    <t>S/A current telemetry</t>
  </si>
  <si>
    <t>Depends on root cause; likely requires action to hardware beyond EPS (e.g., avionics processor to correct S/A pointing error)</t>
  </si>
  <si>
    <t>Notes: Initially filled out by Jack Ercol, but basically redone by HSSSS.  Clay is talking to HSSSS for updates/verification.</t>
  </si>
  <si>
    <t>No RF output</t>
  </si>
  <si>
    <t>Downlink lost.  PDU would switch the TWTA and FR to side B.  No other effect.</t>
  </si>
  <si>
    <t>Fault reported in TWTA tlm lines / No RF output</t>
  </si>
  <si>
    <t>1) High helix current
2) Overcurrent
3) High temperature
4) Failure in EPC</t>
  </si>
  <si>
    <t>Might cycle power</t>
  </si>
  <si>
    <t>If monitored parameters affected, PDU would switch to B string.  No other effect.</t>
  </si>
  <si>
    <t>+28V</t>
  </si>
  <si>
    <t>TWTA doesn't work</t>
  </si>
  <si>
    <t>RF input from radio</t>
  </si>
  <si>
    <t>Command timer limit violation will cause (autonomy?) switch to side B.  No other effect.</t>
  </si>
  <si>
    <t>1) Degraded performance (gain, noise figure)</t>
  </si>
  <si>
    <t>S/c would only notice if degradation was sufficient to cause errors in uplink datastream.  Not noticable with sufficient link margin.  Radio's input power would not match the expected value (probably noticed on ground, not on board s/c).  (Ground command to) S/c would switch to side B.</t>
  </si>
  <si>
    <t>Secondary voltage from Radio</t>
  </si>
  <si>
    <t>RF input from filter</t>
  </si>
  <si>
    <t>No output / incorrect output</t>
  </si>
  <si>
    <t>1) Mechanical failure in device
2) Failure at waveguide flange</t>
  </si>
  <si>
    <t>Eventually overwhelm SSRs due to only having fanbeam downlink.</t>
  </si>
  <si>
    <t>RF output from FRs</t>
  </si>
  <si>
    <t>Degraded output</t>
  </si>
  <si>
    <t>Uplink signal from diplexer</t>
  </si>
  <si>
    <t>No output (uplink or downlink)</t>
  </si>
  <si>
    <t>Loss of uplink or downlink signal</t>
  </si>
  <si>
    <t>Degraded output (uplink or downlink)</t>
  </si>
  <si>
    <t>Degradation of uplink or downlink signal</t>
  </si>
  <si>
    <t>Uplink signal from switch assembly</t>
  </si>
  <si>
    <t>Loss of both uplink and downlink signal</t>
  </si>
  <si>
    <t>Downlink signal in from X-band TWTAs</t>
  </si>
  <si>
    <t>Loss of downlink signal</t>
  </si>
  <si>
    <t>No effect.  Ground will need to infer position based on received power.</t>
  </si>
  <si>
    <t>RF signal from previous switch, diplexer, or antenna</t>
  </si>
  <si>
    <t>Switch can't send RF signal on to proper device</t>
  </si>
  <si>
    <t>Worst case could lose an antenna</t>
  </si>
  <si>
    <t>Lost RF coverage to some portion of s/c (x-band only).  Worst case - lose abilty for nominal operations through 34M DSN.  Lose x-band downlink capability until s/c has moved enough to see another antenna.  Could rotate s/c for partial mitigation to achieve degraded link performance.</t>
  </si>
  <si>
    <t>Ground would see loss of antenna.  S/c could see loss of uplink, CLT time-out would cause autonomy to switch sides, but would eventually need to go looking for Earth with a different antenna.</t>
  </si>
  <si>
    <t>Degraded wave propagation to/from antenna</t>
  </si>
  <si>
    <t>Degraded antenna performance.  Ground command Switch to other side.</t>
  </si>
  <si>
    <t>RF output from Ka-band TWTAs</t>
  </si>
  <si>
    <t>Degraded performance</t>
  </si>
  <si>
    <t>Poor perfomance (either less power or corrupted signal)</t>
  </si>
  <si>
    <t>Ground would see lower power or corrupted signal</t>
  </si>
  <si>
    <t>Loss of single diode/resistor in cross-strapping section</t>
  </si>
  <si>
    <t>Loss of cross-strapping capability to one side</t>
  </si>
  <si>
    <t>Could probably still use that side, but would probably switch to side B</t>
  </si>
  <si>
    <t>TWT no longer available</t>
  </si>
  <si>
    <t>Tell tale signal from switch assembly</t>
  </si>
  <si>
    <t>DC power to TWTs</t>
  </si>
  <si>
    <t>Control lines from avionics to switch assembly</t>
  </si>
  <si>
    <t>Loss of soft-start circuitry for TWTs</t>
  </si>
  <si>
    <t>Fails TWTA</t>
  </si>
  <si>
    <t>TM-6.1.a</t>
  </si>
  <si>
    <t>TM-7.1.b</t>
  </si>
  <si>
    <t>TM-9.1.b</t>
  </si>
  <si>
    <t>#</t>
  </si>
  <si>
    <t>Prob/Freq</t>
  </si>
  <si>
    <t>1=</t>
  </si>
  <si>
    <t>2=</t>
  </si>
  <si>
    <t>3=</t>
  </si>
  <si>
    <t>4=</t>
  </si>
  <si>
    <t>5=</t>
  </si>
  <si>
    <t>6=</t>
  </si>
  <si>
    <t>7=</t>
  </si>
  <si>
    <t>8=</t>
  </si>
  <si>
    <t>9=</t>
  </si>
  <si>
    <t>10=</t>
  </si>
  <si>
    <t>11=</t>
  </si>
  <si>
    <t>12=</t>
  </si>
  <si>
    <t>13=</t>
  </si>
  <si>
    <t>EPS hardware failure</t>
  </si>
  <si>
    <t>Cooling system fails</t>
  </si>
  <si>
    <t>Propulsion system leak</t>
  </si>
  <si>
    <t>Battery fails (will be expanded)</t>
  </si>
  <si>
    <t>Propulsion system hardware failure</t>
  </si>
  <si>
    <t>ARC fails</t>
  </si>
  <si>
    <t>Ka-band hardware failure</t>
  </si>
  <si>
    <t>Launch failure</t>
  </si>
  <si>
    <t>3rd-stage ops failure (will be expanded)</t>
  </si>
  <si>
    <t>Solar Array deployment fails (will be expanded)</t>
  </si>
  <si>
    <t>GC commissioning fails (will be expanded)</t>
  </si>
  <si>
    <t>14=</t>
  </si>
  <si>
    <t>HGA depoyment failure (will be expanded)</t>
  </si>
  <si>
    <t>Telecomm "baseball" switch complete failure
(considered an implausible failure mode)</t>
  </si>
  <si>
    <t>SSR fails (currently subject to trade)</t>
  </si>
  <si>
    <t>Magnetometer Boom</t>
  </si>
  <si>
    <t>Instruments</t>
  </si>
  <si>
    <t>FIELDS</t>
  </si>
  <si>
    <t>HGA Gimbal</t>
  </si>
  <si>
    <t>ME-1.2.1.a</t>
  </si>
  <si>
    <t>ME-1.2.1.b</t>
  </si>
  <si>
    <t>ME-1.2.1.c</t>
  </si>
  <si>
    <t>ME-1.2.1</t>
  </si>
  <si>
    <t>REM A Router fails</t>
  </si>
  <si>
    <t>Both REMs fail</t>
  </si>
  <si>
    <t>Fail to switch to REM B</t>
  </si>
  <si>
    <t>Fail to switch to REM A</t>
  </si>
  <si>
    <t>REM B DCDC Converter fails</t>
  </si>
  <si>
    <t>No power to REM A DCDC Converter</t>
  </si>
  <si>
    <t>REM B Router fails</t>
  </si>
  <si>
    <t>No power to REM B DCDC Converter</t>
  </si>
  <si>
    <t>Launch locks fail to release</t>
  </si>
  <si>
    <t>Launch locks premature release</t>
  </si>
  <si>
    <t>E, C</t>
  </si>
  <si>
    <t>Solar array stuck in position</t>
  </si>
  <si>
    <t>1) eventually drain battery, may be able to slew s/c to retain partial power for a time
2) lose mission</t>
  </si>
  <si>
    <t>re-command, slew</t>
  </si>
  <si>
    <t>re-command, slew, coolant system change</t>
  </si>
  <si>
    <t>1) incorrect potentiometer reading
2) residual torque (should have sufficient margin)</t>
  </si>
  <si>
    <t>Solar array in incorrect position</t>
  </si>
  <si>
    <t>Potentiometer telemetry</t>
  </si>
  <si>
    <t>re-command, slew, coolant system change, go back to "home position" then re-count/recalibrate</t>
  </si>
  <si>
    <t>During encounter: if tip current sensors detect current, autonomously bring in solar arrays</t>
  </si>
  <si>
    <t>Power level</t>
  </si>
  <si>
    <t>Holding torque exceeded (need to have sufficient margin)</t>
  </si>
  <si>
    <t>Solar arrays are stuck stowed</t>
  </si>
  <si>
    <t>No/limited power to s/c</t>
  </si>
  <si>
    <t>slew to Sun, oversized motor can bust through, recommand frangibolt</t>
  </si>
  <si>
    <t>1) Temperature exceeds ~65C and frangibolt releases
2) inadvertent command
3) Incorrect notch on frangibolt</t>
  </si>
  <si>
    <t>Array will not deploy, but will "chatter"</t>
  </si>
  <si>
    <t>With sufficient losses in Solar Arrays and cooling system, would lose mission</t>
  </si>
  <si>
    <t>1) bad/bound bearing/mechanical failure
2) Exceeded life limit of bearing
3) stepper motor failure
4) loose/separated connector</t>
  </si>
  <si>
    <t>1) generates insufficient power
2) generates too much power
3) feathering makes it impossible for array to retract sufficiently for encounter</t>
  </si>
  <si>
    <t>3) excessive feathering prevents array from retracting sufficiently for encounter</t>
  </si>
  <si>
    <t>1) eventually drain battery, may be able to slew s/c to retain partial power for a time; cooling system might get too cold
2) overheat cooling system
3) lose mission</t>
  </si>
  <si>
    <t>During encounter: if tip current sensors detect current, autonomously bring in solar arrays; go to "safe" feathering position</t>
  </si>
  <si>
    <t>If stuck at large enough angle, could be an umbra violation (~90-102deg is safe)</t>
  </si>
  <si>
    <t>Potentiometer telemetry, step count</t>
  </si>
  <si>
    <t>command to a "safe" position</t>
  </si>
  <si>
    <t>HGA is in wrong position</t>
  </si>
  <si>
    <t>HGA stuck stowed</t>
  </si>
  <si>
    <t>Would exceed "safe" angle</t>
  </si>
  <si>
    <t>When bearing dies, if stuck in position outside of "safe"</t>
  </si>
  <si>
    <t>Potential loss of science if dish damaged, eventual loss of science with premature failure of gimbal</t>
  </si>
  <si>
    <t>Doesn't deploy (detail to come)</t>
  </si>
  <si>
    <t>1) Launch lock doesn't release
2) Hinge jams/locks
3) Damper freezes</t>
  </si>
  <si>
    <t>Deploys prematurely (detail to come)</t>
  </si>
  <si>
    <t>MAG boom is stowed</t>
  </si>
  <si>
    <t>Degradation of science (loss of Magnetic field measurements, loss of redundant measurements for Electric Field and Plasma Waves)</t>
  </si>
  <si>
    <t>N/A (not with boom still stowed, loss of individual joint could cause violation)</t>
  </si>
  <si>
    <t>Boom would deploy</t>
  </si>
  <si>
    <t>When instruments powered, might see damage caused by premature deployment</t>
  </si>
  <si>
    <t>1) failed power supply
2) software hangs
3) hardware failure (chips, connectors, FPGA, etc.)</t>
  </si>
  <si>
    <t>Hot spare or ARC would recognize issue and ARC demotes Prime, making Hot Spare Prime</t>
  </si>
  <si>
    <t>Hot spare would see it via software, ARC acknowledge timer on Prime would trigger</t>
  </si>
  <si>
    <t>- Switch to 2nd set of SW
- Cause 2 could possibly be fixed with reboot</t>
  </si>
  <si>
    <t>Flag</t>
  </si>
  <si>
    <t>1) LVDS driver is flaky
2) SW issues
3) Communications path connector/harness issue (intermittent connection)</t>
  </si>
  <si>
    <t>Might get feedback from SpaceWire (either no data return or bad data return).  May self-demote</t>
  </si>
  <si>
    <t>Hot spare would recognize issue (error detection on data transfer) and ARC demotes Prime, making Hot Spare Prime</t>
  </si>
  <si>
    <t>LVDS receiver fails</t>
  </si>
  <si>
    <t>Depends on SW configuration.  Prime would stay as Prime.</t>
  </si>
  <si>
    <t>Hot spare would recognize issue and ARC demotes Prime, making Hot Spare Prime.  New Prime would eventually turn processor off.</t>
  </si>
  <si>
    <t>ARC would recognize issue and demote Hot Spare, and promote the Warm Spare or wrong data would just be outvoted (via triple voting).  If demoted, processor would be demoted to "failed."</t>
  </si>
  <si>
    <t>Autonomy would command a side switch.</t>
  </si>
  <si>
    <t>1) FPGA or LEON fails</t>
  </si>
  <si>
    <t>(ongoing SSR trade to potentially change to one SSR local to each processor, but connected to the other two SSRs)</t>
  </si>
  <si>
    <t>"Evil" hot spare</t>
  </si>
  <si>
    <t>ARC would recognize issue and demote Hot Spare, and promote the Warm Spare.  Processor would get demoted to "failed."</t>
  </si>
  <si>
    <t>Incorrect output/timing
A)SpW-&gt;router
B) commands to ARC
C) SW issues</t>
  </si>
  <si>
    <t>A) Might promote itself
B) ARC acknowledge timer wouldn't get updated
C) Depends on SW configuration</t>
  </si>
  <si>
    <t>SW issue could possibly be fixed with reboot</t>
  </si>
  <si>
    <t>Hot spare could interpret this as a falsely failed Prime and request ARC demote Prime and promote the Hot Spare.  The next Hot Spare would detect this as a failed Prime and the ARC would rotate everyone again or might switch side instead.</t>
  </si>
  <si>
    <t>None.  When third processor is in "Cold" standby mode, we are far enough from the Sun that timing isn't critical and the s/c would be ok during the processor reboot.</t>
  </si>
  <si>
    <t>Prime via SpW, if failure is known, ground could demote processor to "failed."</t>
  </si>
  <si>
    <t>IE-LAUNCH</t>
  </si>
  <si>
    <t>REM-B-DCDC-UNSWPOW</t>
  </si>
  <si>
    <t>REM-ROUTER-A-PART</t>
  </si>
  <si>
    <t>REM-A-DCDC-UNSWPOW</t>
  </si>
  <si>
    <t>SCIF-B-PART</t>
  </si>
  <si>
    <t>REMB-SWITCH-A</t>
  </si>
  <si>
    <t>REM-B-DCDC-PART</t>
  </si>
  <si>
    <t>REM-ROUTER-B-PART</t>
  </si>
  <si>
    <t>SCIF-A-PART</t>
  </si>
  <si>
    <t>REMA-SWITCH-B</t>
  </si>
  <si>
    <t>TAC-A-PART</t>
  </si>
  <si>
    <t>TAC-B-PART</t>
  </si>
  <si>
    <t>CS-FD-CAP-LEAK</t>
  </si>
  <si>
    <t>CS-MV-LEAK</t>
  </si>
  <si>
    <t>IE-COMMISSIONING</t>
  </si>
  <si>
    <t>FIELDS-EFANT1-ACT-PART</t>
  </si>
  <si>
    <t>FIELDS-EFANT2-ACT-PART</t>
  </si>
  <si>
    <t>FIELDS-EFANT3-ACT-PART</t>
  </si>
  <si>
    <t>FIELDS-EFANT4-ACT-PART</t>
  </si>
  <si>
    <t>REM-A-DCDC-PART</t>
  </si>
  <si>
    <t>IE-SOLAR-ENC</t>
  </si>
  <si>
    <t>BATT-IF-B-PART</t>
  </si>
  <si>
    <t>BATT-IF-B-STARTUP</t>
  </si>
  <si>
    <t>BATT-IF-B-SWPOW</t>
  </si>
  <si>
    <t>EPS-CMDTLMIFB-SWPOW</t>
  </si>
  <si>
    <t>EPS-CTRLB-STARTUP</t>
  </si>
  <si>
    <t>EPS-CMDTLMIFB-STARTUP</t>
  </si>
  <si>
    <t>RFDU-SW1-2-PART</t>
  </si>
  <si>
    <t>RFDU-SW2-2-PART</t>
  </si>
  <si>
    <t>RFDU-SW2-1-PART</t>
  </si>
  <si>
    <t>RFDU-SW3-1-PART</t>
  </si>
  <si>
    <t>RFDU-SW1-1-PART</t>
  </si>
  <si>
    <t>RFDU-SW4-1-PART</t>
  </si>
  <si>
    <t>BATT-IF-A-PART</t>
  </si>
  <si>
    <t>BATT-IF-A-SWPOW</t>
  </si>
  <si>
    <t>EPS-CMDTLMIFA-SWPOW</t>
  </si>
  <si>
    <t>ECU-A-PART</t>
  </si>
  <si>
    <t>ECUB-SIBUSBPOW</t>
  </si>
  <si>
    <t>ECU-B-PART</t>
  </si>
  <si>
    <t>RFDU-SW3-2-PART</t>
  </si>
  <si>
    <t>RFDU-SW4-2-PART</t>
  </si>
  <si>
    <t>COOLING-CTRLA-SWPOW</t>
  </si>
  <si>
    <t>COOLING-CTRLB-SWPOW</t>
  </si>
  <si>
    <t>COOLING-CTRLA-PART</t>
  </si>
  <si>
    <t>ECUB-STARTUP</t>
  </si>
  <si>
    <t>COOLING-PUMPA-PART</t>
  </si>
  <si>
    <t>COOLING-CV1-B</t>
  </si>
  <si>
    <t>COOLING-CTRLB-PART</t>
  </si>
  <si>
    <t>COOLING-CTRLB-STARTUP</t>
  </si>
  <si>
    <t>COOLING-CV1-A</t>
  </si>
  <si>
    <t>COOLING-PUMPB-PART</t>
  </si>
  <si>
    <t>EPC-XB-STARTUP</t>
  </si>
  <si>
    <t>HPA-XA-STARTUP</t>
  </si>
  <si>
    <t>EPC-XA-STARTUP</t>
  </si>
  <si>
    <t>HPA-XB-STARTUP</t>
  </si>
  <si>
    <t>FRA-POWCONV-PART</t>
  </si>
  <si>
    <t>FRA-DSP-PART</t>
  </si>
  <si>
    <t>FRB-DSP-PART</t>
  </si>
  <si>
    <t>FRA-USWPOW</t>
  </si>
  <si>
    <t>FRB-POWCONV-PART</t>
  </si>
  <si>
    <t>FRB-USWPOW</t>
  </si>
  <si>
    <t>CORRECT-INSTR</t>
  </si>
  <si>
    <t>FIELDS-ICU-PART</t>
  </si>
  <si>
    <t>FIELDS-LNPS-UNSWPOW</t>
  </si>
  <si>
    <t>FRB-XTX-PART</t>
  </si>
  <si>
    <t>HPA-XB-SIBUSBPOW</t>
  </si>
  <si>
    <t>HPA-XB-PART</t>
  </si>
  <si>
    <t>EPC-XB-PART</t>
  </si>
  <si>
    <t>HPA-XA-SIBUSAPOW</t>
  </si>
  <si>
    <t>HPA-XA-PART</t>
  </si>
  <si>
    <t>FRA-XTX-PART</t>
  </si>
  <si>
    <t>FIELDS-TDS-PART</t>
  </si>
  <si>
    <t>FIELDS-AEB-PART</t>
  </si>
  <si>
    <t>FIELDS-TNR-HFR-PART</t>
  </si>
  <si>
    <t>FIELDS-DFB-PART</t>
  </si>
  <si>
    <t>FIELDS-LNPS-PART</t>
  </si>
  <si>
    <t>RF-SW1-PART</t>
  </si>
  <si>
    <t>RF-SW2-PART</t>
  </si>
  <si>
    <t>EPS-CMDTLMIFB-PART</t>
  </si>
  <si>
    <t>EPS-LVPSB-PART</t>
  </si>
  <si>
    <t>ECUA-SIBUSAPOW</t>
  </si>
  <si>
    <t>SA2-STRINGS</t>
  </si>
  <si>
    <t>SADM1-PART</t>
  </si>
  <si>
    <t>EPS-CTRLA-PART</t>
  </si>
  <si>
    <t>EPS-LVPSA-PART</t>
  </si>
  <si>
    <t>EPS-CTRLB-PART</t>
  </si>
  <si>
    <t>EPS-CMDTLMIFA-PART</t>
  </si>
  <si>
    <t>IE-ORB-OPS</t>
  </si>
  <si>
    <t>DPA-RX-PART</t>
  </si>
  <si>
    <t>FRA-XRX-PART</t>
  </si>
  <si>
    <t>RF-FILA-PART</t>
  </si>
  <si>
    <t>LNAA-PART</t>
  </si>
  <si>
    <t>DPB-RX-PART</t>
  </si>
  <si>
    <t>FRB-XRX-PART</t>
  </si>
  <si>
    <t>LNAB-PART</t>
  </si>
  <si>
    <t>RF-FILB-PART</t>
  </si>
  <si>
    <t>SA1-STRINGS</t>
  </si>
  <si>
    <t>SADM2-PART</t>
  </si>
  <si>
    <t>EPC-KAB-PART</t>
  </si>
  <si>
    <t>HPA-KAA-SIBUSAPOW</t>
  </si>
  <si>
    <t>FWB-PART</t>
  </si>
  <si>
    <t>HPA-KAA-PART</t>
  </si>
  <si>
    <t>HPA-KAB-PART</t>
  </si>
  <si>
    <t>EPC-KAA-PART</t>
  </si>
  <si>
    <t>FWA-PART</t>
  </si>
  <si>
    <t>HPA-KAB-SIBUSBPOW</t>
  </si>
  <si>
    <t>HPA-KAA-STARTUP</t>
  </si>
  <si>
    <t>HPA-KAB-STARTUP</t>
  </si>
  <si>
    <t>EPC-KAB-STARTUP</t>
  </si>
  <si>
    <t>DPB-TX-PART</t>
  </si>
  <si>
    <t>EPC-XA-PART</t>
  </si>
  <si>
    <t>DPA-TX-PART</t>
  </si>
  <si>
    <t>FRA-KATX-PART</t>
  </si>
  <si>
    <t>FRB-KATX-PART</t>
  </si>
  <si>
    <t>IE-VENUS-ECLIP</t>
  </si>
  <si>
    <t>PROP-B1-PART</t>
  </si>
  <si>
    <t>PROP-C1-PART</t>
  </si>
  <si>
    <t>PROP-B2-PART</t>
  </si>
  <si>
    <t>PROP-B3-PART</t>
  </si>
  <si>
    <t>PROP-B4-PART</t>
  </si>
  <si>
    <t>IMU-PART</t>
  </si>
  <si>
    <t>ST-SWPWR</t>
  </si>
  <si>
    <t>IMU-SWPWR</t>
  </si>
  <si>
    <t>PROP-C3-PART</t>
  </si>
  <si>
    <t>PROP-C2-PART</t>
  </si>
  <si>
    <t>PROP-C4-PART</t>
  </si>
  <si>
    <t>SPAN-A-ON</t>
  </si>
  <si>
    <t>WISPR-ON</t>
  </si>
  <si>
    <t>EPI-LOW-ON</t>
  </si>
  <si>
    <t>EPI-HI-ON</t>
  </si>
  <si>
    <t>SPC-ON</t>
  </si>
  <si>
    <t>SPAN-B-ON</t>
  </si>
  <si>
    <t>FLD-EANT1-ON</t>
  </si>
  <si>
    <t>FLD-EANT2-ON</t>
  </si>
  <si>
    <t>FLD-EANT3-ON</t>
  </si>
  <si>
    <t>FLD-EANT4-ON</t>
  </si>
  <si>
    <t>EPC-KAA-STARTUP</t>
  </si>
  <si>
    <t>Initiator</t>
  </si>
  <si>
    <t>First Failure Description</t>
  </si>
  <si>
    <t>Second Failure Description</t>
  </si>
  <si>
    <t>First Failure BE Name</t>
  </si>
  <si>
    <t>Second Failure BE Name</t>
  </si>
  <si>
    <t>Battery Interface Slice A hardware failure</t>
  </si>
  <si>
    <t>Battery Interface Slice B hardware failure</t>
  </si>
  <si>
    <t>Battery Interface Slice B fails to switch on</t>
  </si>
  <si>
    <t>No power to Battery Interface Slice B</t>
  </si>
  <si>
    <t>Cmd/Tlm I/F Slice B hardware failure</t>
  </si>
  <si>
    <t>Cmd/Tlm I/F Slice B fails to switch on</t>
  </si>
  <si>
    <t>No power to Cmd/Tlm I/F Slice B</t>
  </si>
  <si>
    <t>Control &amp; I/F Slice B hardware failure</t>
  </si>
  <si>
    <t>Control &amp; I/F Slice B fails to switch on</t>
  </si>
  <si>
    <t>LVPS B hardware failure</t>
  </si>
  <si>
    <t>REM B DC-DC Converter hardware failure</t>
  </si>
  <si>
    <t>REM B Router hardware failure</t>
  </si>
  <si>
    <t>SCIF B hardware failure</t>
  </si>
  <si>
    <t>TAC B hardware failure</t>
  </si>
  <si>
    <t>No power to Battery Interface Slice A</t>
  </si>
  <si>
    <t>Cmd/Tlm I/F Slice A hardware failure</t>
  </si>
  <si>
    <t>No power to Cmd/Tlm I/F Slice A</t>
  </si>
  <si>
    <t>Control &amp; I/F Slice A hardware failure</t>
  </si>
  <si>
    <t>LVPS A hardware failure</t>
  </si>
  <si>
    <t>REM A DC-DC Converter hardware failure</t>
  </si>
  <si>
    <t>SCIF A hardware failure</t>
  </si>
  <si>
    <t>TAC A hardware failure</t>
  </si>
  <si>
    <t>Pump A Controller hardware failure</t>
  </si>
  <si>
    <t>Pump B Controller hardware failure</t>
  </si>
  <si>
    <t>Pump B Controller fails to switch on</t>
  </si>
  <si>
    <t>No power to Pump B Controller</t>
  </si>
  <si>
    <t>CV1 stuck such that Pump B outflow blocked</t>
  </si>
  <si>
    <t>Pump B hardware failure</t>
  </si>
  <si>
    <t>No power to Pump A Controller</t>
  </si>
  <si>
    <t>CV1 stuck such that Pump A outflow blocked</t>
  </si>
  <si>
    <t>Pump A hardware failure</t>
  </si>
  <si>
    <t>Instrument failure/fault is not correctable by subsequent orbit</t>
  </si>
  <si>
    <t>FIELDS Digital Fields Board hardware failure</t>
  </si>
  <si>
    <t>FIELDS Antenna Electronics Board hardware failure</t>
  </si>
  <si>
    <t>FIELDS Instrument Control Unit hardware failure</t>
  </si>
  <si>
    <t>FIELDS Low Noise Power Supply hardware failure</t>
  </si>
  <si>
    <t>No power to FIELDS LNPS</t>
  </si>
  <si>
    <t>FIELDS Time Domain Sampler hardware failure</t>
  </si>
  <si>
    <t>FIELDS Thermal Noise Receiver/High Frequency Receiver hardware failure</t>
  </si>
  <si>
    <t>Cooling System Fill/Drain valve cap leaks</t>
  </si>
  <si>
    <t>Cooling System (manual) Fill/Drain valve leaks</t>
  </si>
  <si>
    <t>Diplexer B Rx hardware failure</t>
  </si>
  <si>
    <t>Diplexer A Rx hardware failure</t>
  </si>
  <si>
    <t>Diplexer A Tx hardware failure</t>
  </si>
  <si>
    <t>Diplexer B Tx hardware failure</t>
  </si>
  <si>
    <t>ECU A hardware failure</t>
  </si>
  <si>
    <t>No power to ECU A</t>
  </si>
  <si>
    <t>ECU B hardware failure</t>
  </si>
  <si>
    <t>FR-B Digital Signal Processor hardware failure</t>
  </si>
  <si>
    <t>FR-B Power Converter hardware failure</t>
  </si>
  <si>
    <t>No power to FR-B</t>
  </si>
  <si>
    <t>FR-B X-band Rx Card hardware failure</t>
  </si>
  <si>
    <t>LNA-B hardware failure</t>
  </si>
  <si>
    <t>RF Diode Unit diodes to SW2 position 1 fail</t>
  </si>
  <si>
    <t>RF Diode Unit diodes to SW2 position 2 fail</t>
  </si>
  <si>
    <t>RF Diode Unit diodes to SW3 position 1 fail</t>
  </si>
  <si>
    <t>RF Diode Unit diodes to SW3 position 2 fail</t>
  </si>
  <si>
    <t>RF Diode Unit diodes to SW4 position 1 fail</t>
  </si>
  <si>
    <t>RF Diode Unit diodes to SW4 position 2 fail</t>
  </si>
  <si>
    <t>RF Filter B hardware failure</t>
  </si>
  <si>
    <t>SW2 hardware failure (fails whole switch)</t>
  </si>
  <si>
    <t>X-band EPC B hardware failure</t>
  </si>
  <si>
    <t>X-band EPC B fails to switch on</t>
  </si>
  <si>
    <t>FR-B X-band Tx Card hardware failure</t>
  </si>
  <si>
    <t>X-band HPA-B hardware failure</t>
  </si>
  <si>
    <t>No power to X-band HPA-B</t>
  </si>
  <si>
    <t>X-band HPA-B fails to switch on</t>
  </si>
  <si>
    <t>FR-A Digital Signal Processor hardware failure</t>
  </si>
  <si>
    <t>FR-A Power Converter hardware failure</t>
  </si>
  <si>
    <t>No power to FR-A</t>
  </si>
  <si>
    <t>FR-A X-band Rx Card hardware failure</t>
  </si>
  <si>
    <t>FR-A X-band Tx Card hardware failure</t>
  </si>
  <si>
    <t>LNA-A hardware failure</t>
  </si>
  <si>
    <t>RF Filter A hardware failure</t>
  </si>
  <si>
    <t>SW1 hardware failure (fails whole switch)</t>
  </si>
  <si>
    <t>X-band EPC A hardware failure</t>
  </si>
  <si>
    <t>X-band EPC A fails to switch on</t>
  </si>
  <si>
    <t>X-band HPA-A hardware failure</t>
  </si>
  <si>
    <t>No power to X-band HPA-A</t>
  </si>
  <si>
    <t>X-band HPA-A fails to switch on</t>
  </si>
  <si>
    <t>RF Diode Unit diodes to SW1 position 1 fail</t>
  </si>
  <si>
    <t>RF Diode Unit diodes to SW1 position 2 fail</t>
  </si>
  <si>
    <t>ECU B Hardware failure</t>
  </si>
  <si>
    <t>No power to ECU B</t>
  </si>
  <si>
    <t>ECU B fails to switch on</t>
  </si>
  <si>
    <t>Ka-band EPC A hardware failure</t>
  </si>
  <si>
    <t>Ka-band EPC A fails to switch on</t>
  </si>
  <si>
    <t>Ka-band EPC B hardware failure</t>
  </si>
  <si>
    <t>Ka-band EPC B fails to switch on</t>
  </si>
  <si>
    <t>Flex Waveguide B hardware failure</t>
  </si>
  <si>
    <t>Ka-band HPA B hardware failure</t>
  </si>
  <si>
    <t>No power to Ka-band HPA B</t>
  </si>
  <si>
    <t>Ka-band HPA B fails to switch on</t>
  </si>
  <si>
    <t>Flex Waveguide A hardware failure</t>
  </si>
  <si>
    <t>Ka-band HPA A hardware failure</t>
  </si>
  <si>
    <t>No power to Ka-band HPA A</t>
  </si>
  <si>
    <t>Ka-band HPA A fails to switch on</t>
  </si>
  <si>
    <t>X-band HPA B hardware failure</t>
  </si>
  <si>
    <t>No power to X-band HPA B</t>
  </si>
  <si>
    <t>X-band HPA B fails to switch on</t>
  </si>
  <si>
    <t>X-band HPA A hardware failure</t>
  </si>
  <si>
    <t>No power to X-band HPA A</t>
  </si>
  <si>
    <t>X-band HPA A fails to switch on</t>
  </si>
  <si>
    <t>EPI-Hi fails to switch on</t>
  </si>
  <si>
    <t>EPI-Low fails to switch on</t>
  </si>
  <si>
    <t>SPAN-A fails to switch on</t>
  </si>
  <si>
    <t>SPAN-B fails to switch on</t>
  </si>
  <si>
    <t>SPC fails to switch on</t>
  </si>
  <si>
    <t>WISPR fails to switch on</t>
  </si>
  <si>
    <t>FIELDS whip antenna 1 deployment actuator hardware failure</t>
  </si>
  <si>
    <t>FIELDS whip antenna 2 deployment actuator hardware failure</t>
  </si>
  <si>
    <t>FIELDS whip antenna 3 deployment actuator hardware failure</t>
  </si>
  <si>
    <t>FIELDS whip antenna 4 deployment actuator hardware failure</t>
  </si>
  <si>
    <t>FIELDS whip antenna 1 fails to switch on</t>
  </si>
  <si>
    <t>FIELDS whip antenna 2 fails to switch on</t>
  </si>
  <si>
    <t>FIELDS whip antenna 3 fails to switch on</t>
  </si>
  <si>
    <t>FIELDS whip antenna 4 fails to switch on</t>
  </si>
  <si>
    <t>FR-B Ka-band Tx Card hardware failure</t>
  </si>
  <si>
    <t>LNA B hardware failure</t>
  </si>
  <si>
    <t>FR-A Ka-band Tx Card hardware failure</t>
  </si>
  <si>
    <t>LNA A hardware failure</t>
  </si>
  <si>
    <t>Flexible Waveguide A hardware failure</t>
  </si>
  <si>
    <t>Flexible Waveguide B hardware failure</t>
  </si>
  <si>
    <t>IMU hardware failure</t>
  </si>
  <si>
    <t>No power to IMU</t>
  </si>
  <si>
    <t>No power to Star Tracker</t>
  </si>
  <si>
    <t>Thruster hardware failure</t>
  </si>
  <si>
    <t>REM B DCDC Converter hardware failure</t>
  </si>
  <si>
    <t>Solar Array #1 strings fail (will be expanded)</t>
  </si>
  <si>
    <t>Solar Array #2 strings fail (will be expanded)</t>
  </si>
  <si>
    <t>Solar Array #2 drive mechanism hardware failure</t>
  </si>
  <si>
    <t>Solar Array #1 drive mechanism hardware failure</t>
  </si>
  <si>
    <t>Both sides of EPS fail</t>
  </si>
  <si>
    <t>EPS Side A and REM B fail</t>
  </si>
  <si>
    <t>EPS Side B and REM A fail</t>
  </si>
  <si>
    <t>Both cooling pumps fail</t>
  </si>
  <si>
    <t>Coolant leak</t>
  </si>
  <si>
    <t>REM A Router hardware failure</t>
  </si>
  <si>
    <t>Both FRs fail</t>
  </si>
  <si>
    <t>Both sides of Ka-band Tx fail</t>
  </si>
  <si>
    <t>Both sides of X-band Rx fail</t>
  </si>
  <si>
    <t>Both sides of X-band Tx fail</t>
  </si>
  <si>
    <t>All G&amp;C sensors fail</t>
  </si>
  <si>
    <t>Two thrusters fail</t>
  </si>
  <si>
    <t>Both Solar Arrays fail</t>
  </si>
  <si>
    <t>Cannot make 3 or more science threshold measurements</t>
  </si>
  <si>
    <t>Lose 1 X-band antenna</t>
  </si>
  <si>
    <t>Lose 2 X-band antennae</t>
  </si>
  <si>
    <t>Both sides of Telecomm fail</t>
  </si>
  <si>
    <t>Lose 2 X-band antennae for Rx</t>
  </si>
  <si>
    <t>Lose 1 X-band antenna for Rx</t>
  </si>
  <si>
    <t>Cut Set Description</t>
  </si>
  <si>
    <t>All G&amp;C Sensors fail</t>
  </si>
  <si>
    <t>15=</t>
  </si>
  <si>
    <t>16=</t>
  </si>
  <si>
    <t>17=</t>
  </si>
  <si>
    <t>18=</t>
  </si>
  <si>
    <t>One side of EPS and opposite REM both fail</t>
  </si>
  <si>
    <t>Lose two thrusters</t>
  </si>
  <si>
    <t>Total number of Cut sets =</t>
  </si>
  <si>
    <t>% of Cut Sets</t>
  </si>
  <si>
    <t>Total number of cut sets =</t>
  </si>
  <si>
    <t>% of cut sets</t>
  </si>
  <si>
    <t>CS-LV1-CLOSED</t>
  </si>
  <si>
    <t>CS-LV3-CLOSED</t>
  </si>
  <si>
    <t>CS-LV2-CLOSED</t>
  </si>
  <si>
    <t>PROP-C4-LEAK</t>
  </si>
  <si>
    <t>SSR-A-PART</t>
  </si>
  <si>
    <t>BATT</t>
  </si>
  <si>
    <t>SSR-B-PART</t>
  </si>
  <si>
    <t>COOL-PIPE-LEAK</t>
  </si>
  <si>
    <t>COOL-VLV-LEAK</t>
  </si>
  <si>
    <t>COOL-ACCU-PART</t>
  </si>
  <si>
    <t>PROP-TANK-PART</t>
  </si>
  <si>
    <t>ARC-PART</t>
  </si>
  <si>
    <t>HYB2-PART</t>
  </si>
  <si>
    <t>HGA-PART</t>
  </si>
  <si>
    <t>HGA-ACT</t>
  </si>
  <si>
    <t>HGA-ACT-CTRL-PART</t>
  </si>
  <si>
    <t>PROP-A1-PART</t>
  </si>
  <si>
    <t>PROP-A2-PART</t>
  </si>
  <si>
    <t>PROP-A3-PART</t>
  </si>
  <si>
    <t>RF-SW3-PART</t>
  </si>
  <si>
    <t>PROP-A4-PART</t>
  </si>
  <si>
    <t>PROP-A1-LEAK</t>
  </si>
  <si>
    <t>PROP-A2-LEAK</t>
  </si>
  <si>
    <t>PROP-A3-LEAK</t>
  </si>
  <si>
    <t>PROP-A4-LEAK</t>
  </si>
  <si>
    <t>PROP-B1-LEAK</t>
  </si>
  <si>
    <t>PROP-B2-LEAK</t>
  </si>
  <si>
    <t>RF-SW4-PART</t>
  </si>
  <si>
    <t>PROP-B3-LEAK</t>
  </si>
  <si>
    <t>PROP-B4-LEAK</t>
  </si>
  <si>
    <t>LAUNCH</t>
  </si>
  <si>
    <t>3RD-STAGE-OPS</t>
  </si>
  <si>
    <t>PROP-C1-LEAK</t>
  </si>
  <si>
    <t>SOLAR-ARRAY-DEPLOY</t>
  </si>
  <si>
    <t>PROP-C2-LEAK</t>
  </si>
  <si>
    <t>GC-COMMISH</t>
  </si>
  <si>
    <t>PROP-C3-LEAK</t>
  </si>
  <si>
    <t>PBJ-PART</t>
  </si>
  <si>
    <t>HGA-DEPLOY</t>
  </si>
  <si>
    <t>SAJB-PART</t>
  </si>
  <si>
    <t>SADE-PART</t>
  </si>
  <si>
    <t>N/A. No fix, MC are on unswictched power services.</t>
  </si>
  <si>
    <t>1) PWB crack
2) Connector disconnects
3) Converter fails
4) Overcurrent (required to include a current limiter)</t>
  </si>
  <si>
    <t>1)Single failed MC;
1, 2, 3, and 4) Invalid output to all three processors (unique to individual MC)
4) MCs are individually fused in PDU for very large overcurrent, MC has built-in current limiting to mitigate internal fault</t>
  </si>
  <si>
    <t>1) SpW failed
2) LVDS receiver fails</t>
  </si>
  <si>
    <t>a) Loss of thruster and G&amp;C control interfaces
b) Thruster or reaction wheel stuck on</t>
  </si>
  <si>
    <t>a &amp; b) Prime tells ARC to initiate side switch, ARC switches sides of avionics.
b only) Time to detect is much higher than a.</t>
  </si>
  <si>
    <t>Bad input</t>
  </si>
  <si>
    <t>Consider reinitializatin of SCIF, but otherwise Prime tells ARC to initiate side switch, ARC switches sides of avionics</t>
  </si>
  <si>
    <t>Incorrect input</t>
  </si>
  <si>
    <t>Power cycle during ground contact &amp; perform REM check out</t>
  </si>
  <si>
    <t>Router continues functioning normally</t>
  </si>
  <si>
    <t>Will detect incorrect input elsewhere (depending on what the input was and where it was routed to)</t>
  </si>
  <si>
    <t>Local failure</t>
  </si>
  <si>
    <t>Loss of interface with particular S/C component or instrument</t>
  </si>
  <si>
    <t>Bad IC or other component (failure isolated to a single interface)</t>
  </si>
  <si>
    <t>Loss of interface with all S/C components and instruments</t>
  </si>
  <si>
    <t>Incorrect timing with transponder clock interface</t>
  </si>
  <si>
    <t>1) Harness break
2) Failure at source (see transponder)</t>
  </si>
  <si>
    <t>Won't receive PPS or 50 Hz</t>
  </si>
  <si>
    <t>May attempt to reconfigure first, but may also try side switch of REM (won't work unless transponders are switched too).  Path taken would depend on first symptom seen.</t>
  </si>
  <si>
    <t>RIUs are cross-strapped - two eight-RIU strips which can be powered by REM A or REM B.  16 RIUs total</t>
  </si>
  <si>
    <t>1) Broken wire
2) IC failure
3) Hard short on card</t>
  </si>
  <si>
    <t>Power cycle during ground contact.</t>
  </si>
  <si>
    <t>External leak (three seals would have to fail for this to occur)</t>
  </si>
  <si>
    <t>Invalid output</t>
  </si>
  <si>
    <t>Check other transducer</t>
  </si>
  <si>
    <t>Output invalid</t>
  </si>
  <si>
    <t>External leakage (two seals would have to leak in order for this to occur)</t>
  </si>
  <si>
    <t>Inrush current issue</t>
  </si>
  <si>
    <t>Draw too much current</t>
  </si>
  <si>
    <t>Fuse would blow</t>
  </si>
  <si>
    <t>See high current draw in telemetry</t>
  </si>
  <si>
    <t>Could lose one thruster or LV</t>
  </si>
  <si>
    <t>System is 1-fault tolerant</t>
  </si>
  <si>
    <t>External leakage (multiple seals would have to fail in order for this to happen)</t>
  </si>
  <si>
    <t>1) No voltage
2) Constant "ON" from PDU high side and low side (instead of pulses)</t>
  </si>
  <si>
    <t>Current draw, temperature readings</t>
  </si>
  <si>
    <t>Reduced heating (depends on manufacturer of thruster)</t>
  </si>
  <si>
    <t>Cold start has slight possibility of damaging thruster.</t>
  </si>
  <si>
    <t>Wonky IMU data.  Undetectable during encounter, might see in long-term trending telemetry</t>
  </si>
  <si>
    <t>Depends on when in orbit it happens and how quickly it's caught (especially within 0.7 AU).  Probably mission-ending or at least would curtail it.</t>
  </si>
  <si>
    <t>Potentially mission-ending (depending on timing).  Momentum dumps would be ok with a 2nd set of thrusters available, but TCMs would probably need to be aborted.</t>
  </si>
  <si>
    <t>Inability to expand during high temp operation could cause bellows over pressure and potential rupture.
Inability to contract during low temp operation could cause pump cavitation.</t>
  </si>
  <si>
    <t>1) Contamination; 2) Seal failure</t>
  </si>
  <si>
    <t>Internal leakage (large leak)</t>
  </si>
  <si>
    <t>Internal leakage (small leak)</t>
  </si>
  <si>
    <t>1) Contamination; 2) Seal failure; 3) FSW Failure; 4) Electrical/ Electronics failure; 5) Autonomy failure; 6) Failed sequence</t>
  </si>
  <si>
    <t>1) Contamination; 2) Jamming; 3) Binding; 4) Seal failure; 5) FSW Failure; 6) Electrical/ Electronics failure; 7) Autonomy failure; 8) Failed sequence</t>
  </si>
  <si>
    <t>Coolant would be allowed into the main loop before it is desired.</t>
  </si>
  <si>
    <t>Coolant would freeze, potentially leading to rupture.</t>
  </si>
  <si>
    <t>Sufficient coolant leaks into system to cause a blockage when it freezes, potentially leading to rupture.</t>
  </si>
  <si>
    <t>Coolant leak is insufficient to block pipe when frozen.  Frozen coolant would eventually melt with no damage to the system.</t>
  </si>
  <si>
    <t>Tank pressure and temperature sensors may detect loss of coolant into the main loop.</t>
  </si>
  <si>
    <t>Minutes (depends on severity of leak)</t>
  </si>
  <si>
    <t>Valve stays closed when commanded to open</t>
  </si>
  <si>
    <t>Valve closes when not commanded to close</t>
  </si>
  <si>
    <t>Valve stays closed.</t>
  </si>
  <si>
    <t>Loss of TCS.  Loss of mission.</t>
  </si>
  <si>
    <t>Valve is launched closed and isolates the coolant in the accumulator from the rest of the system.  Opens following launch to allow coolant into radiators 1 and 4 and solar arrays.</t>
  </si>
  <si>
    <t>Redundant, independent opening electronics.  This would require two failures.</t>
  </si>
  <si>
    <t>Redundant pump failures due to cavitation common cause would lead to loss TCS and mission.</t>
  </si>
  <si>
    <t>Redundant pump failures due to cavitation common cause and loss of coolant would lead to loss TCS and mission.</t>
  </si>
  <si>
    <t>Redundant pump failures due to cavitation common cause or loss of coolant due to rupture would lead to loss TCS and mission.</t>
  </si>
  <si>
    <t>Rupture due to freezing results in loss of TCS and mission.</t>
  </si>
  <si>
    <t>Valve closes.</t>
  </si>
  <si>
    <t>Re-send command to open valve, but if failure persists, no coolant is available to the TCS.</t>
  </si>
  <si>
    <t>The system loses access to the accumulator, resulting in potential rupture or pump cavitation as a result of high/low temperature excursions, respectively.</t>
  </si>
  <si>
    <t>Rupture due to high temperatures leads to loss of coolant, loss of TCS, and loss of mission.
Pump cavitation due to low temperatures leads to pump failures, loss of TCS, and loss of mission.</t>
  </si>
  <si>
    <t>1) Pump delta-p sensor detects loss of flow;
2) Loop temp sensors detect loss of cooling</t>
  </si>
  <si>
    <t>Mechanical failure (cannot be commanded to close after ground testing is completed)</t>
  </si>
  <si>
    <t>Coolant leaks to space.</t>
  </si>
  <si>
    <t>TCS-LV1-5</t>
  </si>
  <si>
    <t>TCS-LV1-6</t>
  </si>
  <si>
    <t>TCS-LV1-7</t>
  </si>
  <si>
    <t>TCS-LV1-8</t>
  </si>
  <si>
    <t>Position indicator indicates "closed" when valve is actually open</t>
  </si>
  <si>
    <t>Position indicator indicates "open" when valve is actually closed</t>
  </si>
  <si>
    <t>Sensor malfunction</t>
  </si>
  <si>
    <t>Valve is open, as commanded</t>
  </si>
  <si>
    <t>Re-send open command (does not affect state of valve).  Will see reduction in pressure in accumulator from fully-loaded position, and will see cooling to the solar arrays.  Eventually will assume PI sensor failure.</t>
  </si>
  <si>
    <t>1) Accumulator pressure sensor sees drop in accumulator pressure
2) Temperature telemetry will show that system is operating</t>
  </si>
  <si>
    <t>Valve is closed, as commanded.</t>
  </si>
  <si>
    <t>Launch through cooling system activation</t>
  </si>
  <si>
    <t>Will see no pressure drop at accumulator (expected if valve is open).  Eventually will assume PI sensor failure.</t>
  </si>
  <si>
    <t>Accumulator pressure sensor does not detect drop in accumulator pressure.</t>
  </si>
  <si>
    <t>TCS-LV2-5</t>
  </si>
  <si>
    <t>TCS-LV2-6</t>
  </si>
  <si>
    <t>TCS-LV2-7</t>
  </si>
  <si>
    <t>TCS-LV2-8</t>
  </si>
  <si>
    <t>Coolant would be allowed into the loop containing Radiators 2&amp;3 before it is desired.</t>
  </si>
  <si>
    <t>Re-send command to open valve, but if failure persists, no coolant is available to radiators 2 &amp; 3.</t>
  </si>
  <si>
    <t>Pump delta-p sensor and system pressure and temp sensors will all detect rupture resulting in loss of TCs.</t>
  </si>
  <si>
    <t>1) Pump delta-p sensor detects loss of flow;
2) Loop temp sensors detect loss of cooling
3) Position indicator on LV indicates closed state</t>
  </si>
  <si>
    <t>The system loses access to Radiators 2 &amp; 3.</t>
  </si>
  <si>
    <t>From initial cooling system activation (radiators 1 &amp; 4) through final cooling system activation (radiators 2 &amp; 3)</t>
  </si>
  <si>
    <t>From final cooling system activation (radiators 2 &amp; 3) on.</t>
  </si>
  <si>
    <t>Launch through final cooling system activation (radiators 2 &amp; 3)</t>
  </si>
  <si>
    <t>From initial cooling system activation (radiators 1 &amp; 4) on.</t>
  </si>
  <si>
    <t>Re-send open command (does not affect state of valve).  Will see reduction in pressure in accumulator, and will see additional cooling to solar arrays.  Eventually will assume a PI sensor failure.</t>
  </si>
  <si>
    <t>No effect until initial cooling system activation (Radiators 1 &amp; 4).  At initial cooling system activation, will see that the temperatures surrounding Radiators 2 &amp; 3 do not change.  Will eventually assuming a PI sensor failure.</t>
  </si>
  <si>
    <t xml:space="preserve">Column Heading </t>
  </si>
  <si>
    <t>Definition</t>
  </si>
  <si>
    <t>Unique ID for each failure mode</t>
  </si>
  <si>
    <t>What function does the failed element perform?</t>
  </si>
  <si>
    <t>Failure Mode/Limit/Constraint</t>
  </si>
  <si>
    <t>Specific failure mode, i.e., sensor failure, SW error, electronic part failure</t>
  </si>
  <si>
    <t>Credible causes for failure, i.e., radiation upset on FPGA</t>
  </si>
  <si>
    <t>See Table I in legend</t>
  </si>
  <si>
    <t>Effects</t>
  </si>
  <si>
    <t>What are the effects of the failures at various levels? List N/A if effect level does not apply</t>
  </si>
  <si>
    <t>See Table II in legend</t>
  </si>
  <si>
    <t>Active, Passive, None</t>
  </si>
  <si>
    <t>HW or SW element name</t>
  </si>
  <si>
    <t>Next Higher</t>
  </si>
  <si>
    <t>Effect on the failed element</t>
  </si>
  <si>
    <t>Is there an effect that can lead to umbra violation?</t>
  </si>
  <si>
    <t>Effect of failed element on mission</t>
  </si>
  <si>
    <t>How Observed?</t>
  </si>
  <si>
    <t>Yes/No</t>
  </si>
  <si>
    <t>Time to Fix Locally</t>
  </si>
  <si>
    <t>Type of FM</t>
  </si>
  <si>
    <t>Detection</t>
  </si>
  <si>
    <t>Tlm for diagnosis</t>
  </si>
  <si>
    <t>Tlm path for diagnosis</t>
  </si>
  <si>
    <t>Telemetry needed for diagnosis of fault</t>
  </si>
  <si>
    <t>Where does the telemetry come from, who it is sent to/through</t>
  </si>
  <si>
    <t>Response</t>
  </si>
  <si>
    <t>Response Level</t>
  </si>
  <si>
    <t>Desired local response</t>
  </si>
  <si>
    <t>Allocation of local response</t>
  </si>
  <si>
    <t>Who responds locally?  HW, FSW, Autonomy, Ground</t>
  </si>
  <si>
    <t>Time detect locally (is this persistence)</t>
  </si>
  <si>
    <t>Desired SC response</t>
  </si>
  <si>
    <t>Allocation of SC response</t>
  </si>
  <si>
    <t>Narrative description of desired action taken at system level</t>
  </si>
  <si>
    <t>Ground Response/Contingency</t>
  </si>
  <si>
    <t>Quick Look Response</t>
  </si>
  <si>
    <t>System Side Switch</t>
  </si>
  <si>
    <t>Processor Switch</t>
  </si>
  <si>
    <t>Safe Mode</t>
  </si>
  <si>
    <t>Binary indication that system side switch occurs</t>
  </si>
  <si>
    <t>Binary indication that processor switch occurs</t>
  </si>
  <si>
    <t>Binary indication that SC enters Safe Mode as response to fault</t>
  </si>
  <si>
    <t>Tlm for Diagnosis</t>
  </si>
  <si>
    <t>Tlm Path for Diagnosis</t>
  </si>
  <si>
    <t>How is the fault observed (narrative) / Who observes the fault (HW, FSW, Autonomy, Ground)?</t>
  </si>
  <si>
    <t>Desired Local Response</t>
  </si>
  <si>
    <t>Time to fix system</t>
  </si>
  <si>
    <t>Allocation of Local Response</t>
  </si>
  <si>
    <t>Allocation of System Response</t>
  </si>
  <si>
    <t>Time to Fix System</t>
  </si>
  <si>
    <t xml:space="preserve">Response </t>
  </si>
  <si>
    <t>Quick Look</t>
  </si>
  <si>
    <t>Ground Response/ Contingency</t>
  </si>
  <si>
    <t>Ground response needed (narrative); ideas for steps in contingency plans</t>
  </si>
  <si>
    <t>Time to Detect (Local)</t>
  </si>
  <si>
    <t>Time to Detect (System)</t>
  </si>
  <si>
    <t>Time to detect at system level (is this persistance?)</t>
  </si>
  <si>
    <t>How long does it take before system response begins?</t>
  </si>
  <si>
    <t>How long does it take before local response begins?</t>
  </si>
  <si>
    <t>Time to fix for system response</t>
  </si>
  <si>
    <t>Time to fix for local response</t>
  </si>
  <si>
    <t>Ground Response / Contingency</t>
  </si>
  <si>
    <t xml:space="preserve">Response  </t>
  </si>
  <si>
    <t xml:space="preserve">Time to Transmit Signal </t>
  </si>
  <si>
    <t>Time to fix System</t>
  </si>
  <si>
    <t>Desired System Response</t>
  </si>
  <si>
    <t xml:space="preserve">Time to fix system </t>
  </si>
  <si>
    <t xml:space="preserve">Quick Look </t>
  </si>
  <si>
    <t xml:space="preserve">Response   </t>
  </si>
  <si>
    <t>Quick Response</t>
  </si>
  <si>
    <t xml:space="preserve">Response Level </t>
  </si>
  <si>
    <t>Analyze downlink telemetry (long-term trending)</t>
  </si>
  <si>
    <t>Power cycle, switch to side B</t>
  </si>
  <si>
    <t>Corrupt data (both to and from the radio)</t>
  </si>
  <si>
    <t>Ground might notice an issue with the frames repeating or being empty, indicates that radio works, but no data is coming down - bad command counts, CRC error</t>
  </si>
  <si>
    <t xml:space="preserve">Time to Detect (System) </t>
  </si>
  <si>
    <t xml:space="preserve">Ground Response / Contingency </t>
  </si>
  <si>
    <t xml:space="preserve">Time to Detect (Local) </t>
  </si>
  <si>
    <t xml:space="preserve">Allocation of Local Response </t>
  </si>
  <si>
    <t>Time  to Detect (Local)</t>
  </si>
  <si>
    <t xml:space="preserve">Time to fix System </t>
  </si>
  <si>
    <t>Fails to actuate when commanded (mechanical failure)</t>
  </si>
  <si>
    <t>HGA stuck in position</t>
  </si>
  <si>
    <t>In some cases, may be able to slew spacecraft to point HGA to Earth.</t>
  </si>
  <si>
    <t>Would have difficulty meeting minimum mission science return requirements.  Worst case, loss of science.</t>
  </si>
  <si>
    <t>Autonomy could power up the other ECU to check redundant potentiometer telemetry against primary potentiometer telemetry and motor step count (3rd vote)</t>
  </si>
  <si>
    <t>Fails to actuate when commanded (electrical failure)</t>
  </si>
  <si>
    <t>Short in redundant windings within actuator (two failures)</t>
  </si>
  <si>
    <t>Each motor winding goes to a different ECU.</t>
  </si>
  <si>
    <t>Turn on back-up ECU to verify potentiometer readings.  Switch to redundant ECU.  Re-command to proper position.</t>
  </si>
  <si>
    <t>ME-1.2.1.d</t>
  </si>
  <si>
    <t>Mechanical bias of actuator</t>
  </si>
  <si>
    <t>HGA consistently moves to incorrect position</t>
  </si>
  <si>
    <t>Ground would review long-term trending to see what corrections need to be made in commanded position to compensate for bias.   Possible decrease in gain, but should be no long-term mission effects.</t>
  </si>
  <si>
    <t>Long-term trending of commanded vs. actual position (verified by potentiometers connected to both ECUs and the motor's step count).</t>
  </si>
  <si>
    <t>ME-1.2.1.e</t>
  </si>
  <si>
    <t>Moves when not commanded</t>
  </si>
  <si>
    <t>Re-command to proper position</t>
  </si>
  <si>
    <t>If this occurs during encounter and if stuck at large enough angle, could be an umbra violation (~90-102deg is safe)</t>
  </si>
  <si>
    <t>ME-1.2.1.f</t>
  </si>
  <si>
    <t>1) Frangibolt pyro fails to actuate</t>
  </si>
  <si>
    <t>Failure to blow first pyro</t>
  </si>
  <si>
    <t>Command second pyro to blow</t>
  </si>
  <si>
    <t>ME-1.2.1.g</t>
  </si>
  <si>
    <t>1) Frangibolt fails to release completely (mechanical failure of frangibolt)
2) Separation interfaces fail to release completely (mechanical clearance issues/unexpected interferences)</t>
  </si>
  <si>
    <t>Could slew s/c to use HGA.</t>
  </si>
  <si>
    <t>Difficulty in meeting mission science data return requirements.</t>
  </si>
  <si>
    <t>ME-1.2.1.h</t>
  </si>
  <si>
    <t>Dish may vibrate more than expected (causing damage), gimbal may degrade</t>
  </si>
  <si>
    <t>Reduced ability to return science data.</t>
  </si>
  <si>
    <t>If HGA and fan beams are permanently off-pointed (boresight no longer aligns), would be able to compensate with more DSN time.</t>
  </si>
  <si>
    <t>ECU commands (pulsed power)</t>
  </si>
  <si>
    <t>Switch to redundant ECU</t>
  </si>
  <si>
    <t>S/C would attempt to cycle power.  S/C might switch to RF side B.  No other effect.</t>
  </si>
  <si>
    <t>worst case: switch to RF side B (would lose heart beat)</t>
  </si>
  <si>
    <t>Switch to RF side B</t>
  </si>
  <si>
    <t>S/C wouldn't receive uplink data stream, request for downlink data, configuration data, status data.  Would do RF side switch first to see if it corrects the problem, followed by an avionics side switch.</t>
  </si>
  <si>
    <t>Ground might notice an issue with the frames repeating or being empty, indicates that radio works, but no data is coming down - router status, error message, bad command counts.  Autonomy could check run state to see if FSW, etc. is responding (command loss timer, etc.)</t>
  </si>
  <si>
    <t>S/C wouldn't receive uplink data stream, request for downlink data, configuration data, status data.  Could clog up SpaceWire at s/c level.  Switch to side B either in avionics or radio.  Could also switch off radio.</t>
  </si>
  <si>
    <t>Current and voltage would be out-of-spec, ground would lose downlink.
If anode voltage too low, would signal EPC failure - response would be to cycle power to EPC
If anode voltage looks fine, but RF output power drops - response would be MOps contingency procedure
If TWTA turns off and on repeatedly, might need an avionics side switch.</t>
  </si>
  <si>
    <t>TWTA doesn't come on when commanded to.  Symptoms would initially mimic those of "No RF output," specifically:
If anode voltage too low, would signal EPC failure - response would be to cycle power to EPC
If anode voltage looks fine, but RF output power drops - response would be MOps contingency procedure
If TWTA turns off and on repeatedly, might need an avionics side switch.</t>
  </si>
  <si>
    <t>No RF output (but EPC comes on and TWTA is receiving power)</t>
  </si>
  <si>
    <t>Downlink lost.  PDU would switch the TWTA and FR to RF side B.  No other effect.</t>
  </si>
  <si>
    <t>Ground wouldn't see output.  The CLT might expire.</t>
  </si>
  <si>
    <t>Downlink lost.  S/C would switch the TWTA and FR to RF side B.  No other effect.</t>
  </si>
  <si>
    <t>Ka TWTA can switch radios independently of RF side.  Ground could also switch antenna plarization.  S/C would not do any of this autonomously.</t>
  </si>
  <si>
    <t>Downlink lost.  S/C would switch the FR to RF side B.  No other effect.</t>
  </si>
  <si>
    <t>Command loss timer limit violation will cause (autonomy?) switch to RF side B and adjust switches to point to the other antenna.  No other effect.</t>
  </si>
  <si>
    <t>S/C would see absence of commands from ground. CLT not tickled.</t>
  </si>
  <si>
    <t>S/c would only notice if degradation was sufficient to cause errors in uplink datastream.  Not noticable with sufficient link margin.  Radio's input power would not match the expected value (probably noticed on ground, not on board s/c).  Ground would perform any switches.</t>
  </si>
  <si>
    <t>No output to expected device from Hybrid.</t>
  </si>
  <si>
    <t>No RF or degraded RF signal.  Ground would notice lack or degradation of signal and command RF to switch sides and/or switch Ka-band TWTAs, but degraded signal would remain even after switch.</t>
  </si>
  <si>
    <t>Ground detects data errors, incorrect power, or loses downlink.  Autonomy would not react.</t>
  </si>
  <si>
    <t>No effect on hybrid.</t>
  </si>
  <si>
    <t>Ground would detect data errors, incorrect transmit power, or lost downlink and would command RF to switch sides.</t>
  </si>
  <si>
    <t>Filter A (component may be removed from design)</t>
  </si>
  <si>
    <t>S/C would see absence of commands from ground.  CLT not tickled.  This is a completely passive component, so ground might assume failure is in the LNA.</t>
  </si>
  <si>
    <t>S/c would only notice if degradation was sufficient to cause errors in uplink datastream.  Not noticable with sufficient link margin.  Radio's input power would not match the expected value (probably noticed on ground, not on board s/c).  Ground would perform any switches.  This is a completely passive component, so ground might assume failure is in the LNA.</t>
  </si>
  <si>
    <t>Command timer limit violation will cause (autonomy?) switch to RF side B.  No other effect.</t>
  </si>
  <si>
    <t>With severe enough degradation, (uplink - autonomy CLT timeout, downlink - ground would notice and send command) S/C would switch to RF side B.  No other effect.</t>
  </si>
  <si>
    <t>Loss of uplink would look like degraded LNA (s/c would see an absence of commands from ground, CLT wouldn't be tickled).
Loss of downlink would cause a reduction in receive power on ground.</t>
  </si>
  <si>
    <t>S/c or ground would detect issue (Ground-sent command to switch sides) and switch to RF side B</t>
  </si>
  <si>
    <t>S/C would not be able to isolate problem to diplexer.  If uplink path failed, s/c would see loss of uplink.  If downlink path failed, ground would see loss of downlink. Notice through trending.  No autonomous reaction.</t>
  </si>
  <si>
    <t>S/c or ground would detect issue (Ground-sent command to switch sides) and switch to RF side B (could still uplink, if necessary)</t>
  </si>
  <si>
    <t>TM-7.1.c</t>
  </si>
  <si>
    <t>Switch not in any position (electrical fault)</t>
  </si>
  <si>
    <t>Redundant coils burnt out (two failures)</t>
  </si>
  <si>
    <t>Switch not connected to any antenna</t>
  </si>
  <si>
    <t>FR A can no longer transmit or receive from any X-band antenna.</t>
  </si>
  <si>
    <t>Ground would see loss of X-band downlink.</t>
  </si>
  <si>
    <t>TM-7.1.d</t>
  </si>
  <si>
    <t>Switch not in any position (mechanical fault)</t>
  </si>
  <si>
    <t>not a credible failure</t>
  </si>
  <si>
    <t>TM-7.2.a</t>
  </si>
  <si>
    <t>TM-7.2.b</t>
  </si>
  <si>
    <t>TM-7.2.c</t>
  </si>
  <si>
    <t>FR B can no longer transmit or receive from any X-band antenna.</t>
  </si>
  <si>
    <t>TM-7.2.d</t>
  </si>
  <si>
    <t>TM-7.3.a</t>
  </si>
  <si>
    <t>TM-7.3.b</t>
  </si>
  <si>
    <t>TM-7.3.c</t>
  </si>
  <si>
    <t>S/c can no longer transmit or receive from any LGA.</t>
  </si>
  <si>
    <t>TM-7.3.d</t>
  </si>
  <si>
    <t>TM-7.4.a</t>
  </si>
  <si>
    <t>TM-7.4.b</t>
  </si>
  <si>
    <t>TM-7.4.c</t>
  </si>
  <si>
    <t>S/c can no longer transmit or receive from any fan beam antenna.</t>
  </si>
  <si>
    <t>TM-7.4.d</t>
  </si>
  <si>
    <t>Gournd would see reduced downlink power.  Autonomy would not act.</t>
  </si>
  <si>
    <t>S/C unable to return data in a timely fashion.  Ground would attempt to switch antenna polarization, but would not correct problem.</t>
  </si>
  <si>
    <t>Run at lower data rates.  Ground would switch antenna polarization.</t>
  </si>
  <si>
    <t>No problem as long as s/c can orient itself such that working antenna is pointing to Earth.  May not be possible at all points in mission.  Only used during TCMs, may lose comm due to s/c pointing requirements for TCM.  Ground would command s/c to switch antennae.</t>
  </si>
  <si>
    <t>No problem as long as s/c can orient itself such that working antenna is pointing to Earth.  May not be possible at all points in mission.  Would rotate around Z to get to an LGA, during periods of Ka-band contact, would have reduced uplink capability through LGA.  Ground would command s/c to switch antennae.</t>
  </si>
  <si>
    <t>Loss of telemetry (load current)</t>
  </si>
  <si>
    <t>1) Scale of telemetry would change
2) Telemetry would read 0 Amps.</t>
  </si>
  <si>
    <t>Would probably attempt an avionics side switch, but would not correct problem since resistors are used by both sides.</t>
  </si>
  <si>
    <t>1) Long-term trending might reveal a way to adjust for change in scale.  No other effect.
2) Could verify that load current equals expected value by summing buck converter current, load current, and battery current (should equal 0).  No other effect.</t>
  </si>
  <si>
    <t>Loss of telemetry (battery current)</t>
  </si>
  <si>
    <t>1) Long-term trending might reveal a way to adjust for change in scale.  No other effect.
2) Could verify that battery current equals expected value by summing buck converter current, load current, and battery current (should equal 0).  No other effect.</t>
  </si>
  <si>
    <t>EP-1.1.1.c</t>
  </si>
  <si>
    <t>Loss of telemetry (battery voltage)</t>
  </si>
  <si>
    <t>Buck converter power</t>
  </si>
  <si>
    <t>S/c would receive 1/4 of the expected power, but system should have sufficient margin.</t>
  </si>
  <si>
    <t>Reduced power to bus</t>
  </si>
  <si>
    <t>Wait until next ground contact, send command to reset relay.</t>
  </si>
  <si>
    <t>Solar Array Junction Board 1</t>
  </si>
  <si>
    <t>1) Long-term trending might reveal a way to adjust for change in scale.  No other effect.
2) Could verify that current equals expected value by summing buck converter current, load current, and battery current (should equal 0).  No other effect.</t>
  </si>
  <si>
    <t>Buck Converter Slice 1 of 4</t>
  </si>
  <si>
    <t>1) IC failure or input problem on controller slice</t>
  </si>
  <si>
    <t>1) relay inside buck converter fails
2) SAJB failure</t>
  </si>
  <si>
    <t>Buck converter stops relaying power</t>
  </si>
  <si>
    <t>No effect (s/c has sufficient margin to operate with loss of a single buck converter)</t>
  </si>
  <si>
    <t>Autonomy would see a lack of telemetry or problem with telemetry and would command PDU to switch to avionics side B.  Would probably also try to reset card - would not fix problem, but it would be impossible to tell the difference between this failure mode and the "no telemetry output" failure mode.</t>
  </si>
  <si>
    <t>Card requires a commanded reset, no telemetry output or hung telemetry.</t>
  </si>
  <si>
    <t>Invalid telemetry</t>
  </si>
  <si>
    <t>Eventually provided power will not match up with load requirements.</t>
  </si>
  <si>
    <t>If not corrected, the tracker could be deemed unusable for the rest of the mission. May not meet WISPR attitude knowledge accuracy requirements around perihelia with only one tracker.
Still meet full mission science requirements.</t>
  </si>
  <si>
    <t>Transient problem would be aleviated by resending command and soft reset/power cycle of star tracker.</t>
  </si>
  <si>
    <t>Star Tracker would internally reset itself (no ground or autonomy action required).  Software reboot, software reload (these would happen automatically if tracker is powered cycled), or upload new software (if bug is found and corrected)</t>
  </si>
  <si>
    <t>Maybe - see column to the right.
If G&amp;C software flags a problem either from the health &amp; status telemetry or with the attitude solutions, it will request action from fault protection. Usually this is by outputting flags that are used in the premise of various autonomy rules.</t>
  </si>
  <si>
    <t>Some trackers have status telemetry that will indicate that they can no longer generate attitude solutions. G&amp;C software will be monitoring some of these health &amp; status flags. G&amp;C attitude estimation software will flag a problem if too many consecutive attitude solutions from the same tracker are missing. Telemetry will also be downlinked occasionally as part of ground monitoring of G&amp;C component performance.
Most STs provide telemetry on background level.  Long-term trending could reveal a problem.</t>
  </si>
  <si>
    <t>Permanent issues:
permanent radiation damage to detector
surface damage to baffle or design error allows too much stray light into tracker optical path
glint/reflection from other parts of the s/c gets into tracker optical path as stray light
Cracks, pits, or material deposits (contamination) on lenses make images unusable
Radiation exposure darkens glass so that not enough light gets to detector to detect stars in image</t>
  </si>
  <si>
    <t>Temporary issues:
not enough bright stars found in images:
dust obscuring star images
CME or other radiation event temporarily causing too much noise in star images
Plume particles from thruster firing passing through tracker FOV
High or low temperature that can't be compensated by internal cooler (thermal "noise" on detector)</t>
  </si>
  <si>
    <t>Might be able to boil off contamination material (anti-ram ST only - some STs have internal coolers that could be turned off to aid in this process), work around parts of the image field that have suspect image content, change attitude relative to stray light source
I don't think any of these can be addressed with a fault protection response on the spacecraft. We'd have to get the ground in the loop to diagnose the problem and decide on what fix to try.</t>
  </si>
  <si>
    <t>Power</t>
  </si>
  <si>
    <t>Time code</t>
  </si>
  <si>
    <t>S/c velocity from FSW</t>
  </si>
  <si>
    <t>Multiplexer</t>
  </si>
  <si>
    <t>ST not powered</t>
  </si>
  <si>
    <t>ST will keep working</t>
  </si>
  <si>
    <t>ST will keep working, but will report that it's not getting this information.</t>
  </si>
  <si>
    <t>Can't meet WISPR pointing requirements during encounter.  Switch to other ST if not already active.</t>
  </si>
  <si>
    <t>Drift may cause s/c to get into undesired position, but SLSes should alert autonomy to any potential umbra violations.</t>
  </si>
  <si>
    <t>Accuracy of ST output will drift and might send flags to autonomy.  Ground will notice drift in long-term trending and will command s/c to reset ST and/or switch to other ST, if it's not already active.  With loss of a ST, can't meet WISPR pointing requirements.</t>
  </si>
  <si>
    <t>If set to wrong side of avionics, looks like ST is off.</t>
  </si>
  <si>
    <t>Switch sides of avionics and/or command muliplexer to correct setting.  Can't meet WISPR pointing requirements during encounter with a single ST.</t>
  </si>
  <si>
    <t>KAF Comments</t>
  </si>
  <si>
    <t>Passive - design with 3 seals</t>
  </si>
  <si>
    <t>Check presssure from P3 against previous reading?</t>
  </si>
  <si>
    <t>P3 and P4 are not powered at the same time, need to understand how to determine pressure decrease</t>
  </si>
  <si>
    <t>Active - Autonomy rule</t>
  </si>
  <si>
    <t>PDU current tlm for PTA</t>
  </si>
  <si>
    <t>Pwr off PTA</t>
  </si>
  <si>
    <t>Autonomy</t>
  </si>
  <si>
    <t>Yes - Ground/Prop will need to assess tlm associated with PTA and determine whether they want to power it back on or do a side switch to use PTB</t>
  </si>
  <si>
    <t xml:space="preserve">No CB on this load; probably want to just power off PT and not do side switch </t>
  </si>
  <si>
    <t>Will need to be contingency procedure for this?  PT's are not powered at same time, if PT data is required would need to side switch; would power cycling/hard reset of PT be worth trying?</t>
  </si>
  <si>
    <t>Will need to be contingency procedure for this?  PT's are not powered at same time, if PT data is required would need to side switch</t>
  </si>
  <si>
    <t>PDU current tlm for PTA; PDU power state for PTA</t>
  </si>
  <si>
    <t>Will need ground contingency?  Power cycle/hard reset PT; if PT data is required would need side switch</t>
  </si>
  <si>
    <t>Passive - redundancy?</t>
  </si>
  <si>
    <t>Would this affect manuever?</t>
  </si>
  <si>
    <t>None - Cycle valve?  But if this isn't observable how would we know to cycle?</t>
  </si>
  <si>
    <t>Passive - redundancy ?</t>
  </si>
  <si>
    <t>N/A ; LV open/close tlm?</t>
  </si>
  <si>
    <t>1) Passive - redundancy?
2) None</t>
  </si>
  <si>
    <t xml:space="preserve">1) PDU LV current tlm?
2) PDU high and low side tlm </t>
  </si>
  <si>
    <t xml:space="preserve">Active - Autonomy, HW </t>
  </si>
  <si>
    <t>PDU current tlm for catbed on when thrusters not active?</t>
  </si>
  <si>
    <t>1) Power off Catbed heater
2) CB trips</t>
  </si>
  <si>
    <t>1) Autonomy
2) HW</t>
  </si>
  <si>
    <t>Is there a CB for this load?</t>
  </si>
  <si>
    <t xml:space="preserve">Active - Autonomy </t>
  </si>
  <si>
    <t>PDU current tlm for catbed on when thrusters active?</t>
  </si>
  <si>
    <t>If primary catbed heater off &amp; thrusters active, switch to redundant heater</t>
  </si>
  <si>
    <t xml:space="preserve">Autonomy </t>
  </si>
  <si>
    <t>Cycle power to primary catbed heater during next ground contact?</t>
  </si>
  <si>
    <t>IMU tlm?</t>
  </si>
  <si>
    <t xml:space="preserve">Passive - Redundancy </t>
  </si>
  <si>
    <t>PDU catbed current tlm</t>
  </si>
  <si>
    <t xml:space="preserve">Passive - redundancy </t>
  </si>
  <si>
    <t xml:space="preserve">Thruster fire tlm; maneuver active tlm </t>
  </si>
  <si>
    <t>Local?</t>
  </si>
  <si>
    <t>If thrusters firing when maneuver not active, close latch valves</t>
  </si>
  <si>
    <t>Attitude tlm - expected vs. actual</t>
  </si>
  <si>
    <t xml:space="preserve">Active </t>
  </si>
  <si>
    <t>Indicates column instrument teams need to fill in</t>
  </si>
  <si>
    <t>Effect of failed element on subsystem/instrument</t>
  </si>
  <si>
    <t>Local, System, Instrument, or, None*</t>
  </si>
  <si>
    <t>Narrative description of desired action taken locally at subsystem/instrument level</t>
  </si>
  <si>
    <t>PDU tlm for FR A current</t>
  </si>
  <si>
    <t xml:space="preserve">None </t>
  </si>
  <si>
    <t>Heartbeat from FR</t>
  </si>
  <si>
    <t>RF Side Switch</t>
  </si>
  <si>
    <t>Trending by RF team</t>
  </si>
  <si>
    <t>None/Ground?</t>
  </si>
  <si>
    <t>Contingency proc needed?</t>
  </si>
  <si>
    <t>Ground?</t>
  </si>
  <si>
    <t>RF side switch, then avionics side switch (is avionics side switch different from system side switch?)</t>
  </si>
  <si>
    <r>
      <t xml:space="preserve">ARC cycles power to converter, avionics would need to redirect signal through switching matrix to switch to side B.
</t>
    </r>
    <r>
      <rPr>
        <sz val="11"/>
        <color rgb="FFFF0000"/>
        <rFont val="Calibri"/>
        <family val="2"/>
        <scheme val="minor"/>
      </rPr>
      <t>Switching is done through the ARC, but autonomy would detect a fault and then tell ARC to power cycle or power off</t>
    </r>
  </si>
  <si>
    <t>Failure to acquire</t>
  </si>
  <si>
    <t xml:space="preserve">Power cycle radio and if condition still exists power down radio and re-enforce other side?  Question on how to implement….limit power cycle rule fire count and use longer persistence for side switch rule?
If the radio is overcurrent, I would think we would do an RF side switch rather than power cycling?
Does radio have CB and fuse?
</t>
  </si>
  <si>
    <t>Active</t>
  </si>
  <si>
    <t>Power cycle FR</t>
  </si>
  <si>
    <t>Power cycle FR; when rule fire count met, the RF side switch?</t>
  </si>
  <si>
    <t xml:space="preserve">Ground - loss of signal/lock
CLT not tickled
</t>
  </si>
  <si>
    <t>Power cycle FR, RF side switch?  Possible system side switch?
Could use 2 CLTs, first to power cycle</t>
  </si>
  <si>
    <t>Local/System</t>
  </si>
  <si>
    <t>Depending on how CLT implemented 2nd CLT might be used for system side switch</t>
  </si>
  <si>
    <t>Ground contingency to reacquire SC
Need to talk through all the combinations within RF system that ground should try when attempting to reacquire</t>
  </si>
  <si>
    <t>Maybe?</t>
  </si>
  <si>
    <t>Autonomy / Ground</t>
  </si>
  <si>
    <t xml:space="preserve">Power cycle FR, RF side switch?  Possible system side switch?
Could use 2 CLTs, first to power cycle
Ground may be able to fix </t>
  </si>
  <si>
    <t>Tlm for reducecd performance defined by RF team</t>
  </si>
  <si>
    <t>None/Local?</t>
  </si>
  <si>
    <t>RF side switch</t>
  </si>
  <si>
    <t>Ground</t>
  </si>
  <si>
    <t>Ground to monitor performance; contingency for RF side switch</t>
  </si>
  <si>
    <t>RF side switch or re-issue correct configuration</t>
  </si>
  <si>
    <t>Ground to monitor performance; contingency for RF side switch and/or re-issue correct configuration</t>
  </si>
  <si>
    <t>Heartbeat from FR; FR reset type</t>
  </si>
  <si>
    <t>Heartbeat from FR; FR rest type</t>
  </si>
  <si>
    <t>EPC anode voltage
How to catch TWTA on/off?</t>
  </si>
  <si>
    <t>Power cycle EPC</t>
  </si>
  <si>
    <t>Possible system side switch?</t>
  </si>
  <si>
    <t>EPC aliveness; TWTA current</t>
  </si>
  <si>
    <t>Power cycle EPC, TWTA
Possible RF side switch</t>
  </si>
  <si>
    <t>TWTA aliveness</t>
  </si>
  <si>
    <t>TWTA/EPCc health tlm?</t>
  </si>
  <si>
    <t>TWTA power state and current</t>
  </si>
  <si>
    <t>PDU to CDH/Autonomy</t>
  </si>
  <si>
    <t>Locacl</t>
  </si>
  <si>
    <t>PDU TWTA current</t>
  </si>
  <si>
    <t>None
No RF output on ground
CLT expiration</t>
  </si>
  <si>
    <t>SC reacquire contingency - no downlink</t>
  </si>
  <si>
    <t xml:space="preserve">None - degraded performance </t>
  </si>
  <si>
    <t>Local / Ground</t>
  </si>
  <si>
    <t>Ground to reacquire SC</t>
  </si>
  <si>
    <t>None
CLT expiration</t>
  </si>
  <si>
    <t>Switch Telltales</t>
  </si>
  <si>
    <t>Switch Telltales and power status</t>
  </si>
  <si>
    <t>Need to talk through all the combinations within RF system that ground should try when attempting to reacquire</t>
  </si>
  <si>
    <t>Need to talk through all the combinations within RF system that ground should try when attempting to reacquire; this fault would result in RF side switch?</t>
  </si>
  <si>
    <t>CLT countdown
Ground - loss of antenna coverage</t>
  </si>
  <si>
    <t>CLT countdown in Autonomy</t>
  </si>
  <si>
    <t xml:space="preserve">Local  </t>
  </si>
  <si>
    <t>CLT expires and performs RF side switch</t>
  </si>
  <si>
    <t>CLT 2 expires and performs system side switch</t>
  </si>
  <si>
    <t>Local / Groound</t>
  </si>
  <si>
    <t>Contingency Procedure</t>
  </si>
  <si>
    <t>None
Loss of comm with HGA</t>
  </si>
  <si>
    <t>None
Loss of comm with LGA</t>
  </si>
  <si>
    <t>None
Loss of comm with FB</t>
  </si>
  <si>
    <t>Time  to Detect (System)</t>
  </si>
  <si>
    <t>Contingnecy Procedure</t>
  </si>
  <si>
    <t xml:space="preserve">Long-term trending to identify way to adjust for change in scale; work-around for verifying load current </t>
  </si>
  <si>
    <t>Battery and Bus Voltages</t>
  </si>
  <si>
    <t>PSE to CDH to Autonomy</t>
  </si>
  <si>
    <t>PSE side switch</t>
  </si>
  <si>
    <t>Buck Converter Current</t>
  </si>
  <si>
    <t xml:space="preserve">PSE to CDH </t>
  </si>
  <si>
    <t>If margin isn't sufficient, power cycle non-critical loads to reduce power needed by system</t>
  </si>
  <si>
    <t>Ground contingency to bring buck converters back online (power cycle all?)</t>
  </si>
  <si>
    <t>None - loss of mission, but double fault</t>
  </si>
  <si>
    <t>SA current</t>
  </si>
  <si>
    <t>PSE to CDH</t>
  </si>
  <si>
    <t>SA current, Buck converter current?</t>
  </si>
  <si>
    <t>SAJB to PSE to CDH</t>
  </si>
  <si>
    <t>Battery voltage</t>
  </si>
  <si>
    <t>Buck converter current</t>
  </si>
  <si>
    <t>Passive</t>
  </si>
  <si>
    <t>HW</t>
  </si>
  <si>
    <t>Limit current on buck converter</t>
  </si>
  <si>
    <t>EMC/EMI in instruments</t>
  </si>
  <si>
    <t>Trending of EMC/EMI in instruments; ground would need to isolate where issue is coming from, PSE side switch to clear problem</t>
  </si>
  <si>
    <t>PSE CMD/TLM heartbeat</t>
  </si>
  <si>
    <t>PSE reset
PSE side switch</t>
  </si>
  <si>
    <t>Do we want tiered autonomy response where we power cycle first and the PSE side switch?
Or we can just side switch and allow the ground to try to power cycle to "fix" problem</t>
  </si>
  <si>
    <t>Local level - ?
System level - LBOSC?</t>
  </si>
  <si>
    <t>Local / System</t>
  </si>
  <si>
    <t>Reset Controller A slice?
(Not sure how to compare power vs load requirement)</t>
  </si>
  <si>
    <t>Load shed / system side switch</t>
  </si>
  <si>
    <t>Autonomy / HW?</t>
  </si>
  <si>
    <t>x</t>
  </si>
  <si>
    <t>LVPS current or heartbeat</t>
  </si>
  <si>
    <t>LVPS heartbeat, how to detect drift in voltage?</t>
  </si>
  <si>
    <t>Nne</t>
  </si>
  <si>
    <t>Ground performs long-term trending on battery; no response since this is not fixable
Would any power cycling need to be done to conserve powering during certain parts of orbit?</t>
  </si>
  <si>
    <t>Battery current and voltage?</t>
  </si>
  <si>
    <t>Ground performs  trending on SA power generation;  no response since this is not fixable?</t>
  </si>
  <si>
    <t>System</t>
  </si>
  <si>
    <t>Load shed, system side switch  (LBSOC)</t>
  </si>
  <si>
    <t>Sensor Cell Tlm</t>
  </si>
  <si>
    <t>X</t>
  </si>
  <si>
    <t>Use redundant measurements only</t>
  </si>
  <si>
    <t>SLS heartbeat?</t>
  </si>
  <si>
    <t>SLS to CDH to Autonomy</t>
  </si>
  <si>
    <t>Power cycle SLS</t>
  </si>
  <si>
    <t>SLS output</t>
  </si>
  <si>
    <t>SLS to CDH</t>
  </si>
  <si>
    <t>Ground contingency - turn on both SLS to see if one fails to output data; possibly try to power cycle?</t>
  </si>
  <si>
    <t>G&amp;C to CDH to Autonomy</t>
  </si>
  <si>
    <t>Error flag?</t>
  </si>
  <si>
    <t>IMU Operating Mode
G&amp;C IMU error flag</t>
  </si>
  <si>
    <t>CDH to Autonomy</t>
  </si>
  <si>
    <t>IMU switch</t>
  </si>
  <si>
    <t>IMU health and status flags</t>
  </si>
  <si>
    <t>IMU to GNC/CDH to Autonomy</t>
  </si>
  <si>
    <t>ECU-1</t>
  </si>
  <si>
    <t>ECU</t>
  </si>
  <si>
    <t>ECU-1.1</t>
  </si>
  <si>
    <t>ECU Side A</t>
  </si>
  <si>
    <t>ECU-1.1.1</t>
  </si>
  <si>
    <t>Control and Status Side A</t>
  </si>
  <si>
    <t>Hard Failure</t>
  </si>
  <si>
    <t xml:space="preserve">Circuitry Failure - FPGA, ASIC, etc…
</t>
  </si>
  <si>
    <t>Complete Loss of Control and Status ability on ECU Side</t>
  </si>
  <si>
    <t>no effect</t>
  </si>
  <si>
    <t>Switch to Redundant Side ECU
Impact to Fault: Management: If Side A fails, we will no longer be able to  handle position mis-match faults in same manner - where redundant side potentiometers are used as "third vote"</t>
  </si>
  <si>
    <t>Loss of Status Telemetry</t>
  </si>
  <si>
    <t>Switch to redundant ECU side</t>
  </si>
  <si>
    <t>ECU-1.1.1.b</t>
  </si>
  <si>
    <t>Inability to execute control commands</t>
  </si>
  <si>
    <t xml:space="preserve">1) Command UART Failure (receiver)
2) Command UART Fault (receiver)
3) Harness Fault
</t>
  </si>
  <si>
    <t>Unable to execute any ECU Control Commands:
1) Fails to step motor actuator when commanded (Flap, Feather, HGA)
2) Fails to return status telemetry
3) Fails to cancel step in progress when commanded
4) Fails to set cumulative step count (re-initialize) when commanded</t>
  </si>
  <si>
    <t>Autonomy should command switch to redundant ECU side and should set flag indicating ECU Fault/Failure.</t>
  </si>
  <si>
    <t>Cause temporary loss of ECU side functionality for TBD seconds</t>
  </si>
  <si>
    <t>1) Observe commands not executed
2) Loss of Status Telemetry (Send Telemetry command not executed)</t>
  </si>
  <si>
    <t>Switch to redundant ECU side  (power cycle will clear fault)</t>
  </si>
  <si>
    <t>ECU-1.1.1.c</t>
  </si>
  <si>
    <t>Inability to send status telemetry</t>
  </si>
  <si>
    <t xml:space="preserve">1) Telemetry UART Failure (driver)
2) Telemetry UART Fault (driver)
3) Harness Fault
</t>
  </si>
  <si>
    <t>Unable to transmit any ECU status telemetry</t>
  </si>
  <si>
    <t>ECU-1.1.1.d</t>
  </si>
  <si>
    <t>SEU</t>
  </si>
  <si>
    <t>Command/Telemetry hung and unresponsive</t>
  </si>
  <si>
    <t>Autonomy should command switch to redundant ECU side and should set flag indicating ECU Fault.</t>
  </si>
  <si>
    <t>REM generated commands for control and status - cross-strapped (REM A and REM B)</t>
  </si>
  <si>
    <t>Bus Voltage - ECU Side A Power</t>
  </si>
  <si>
    <t>ECU-1.1.2</t>
  </si>
  <si>
    <t>Power Side A</t>
  </si>
  <si>
    <t>ECU-1.1.2.a</t>
  </si>
  <si>
    <t>No Power</t>
  </si>
  <si>
    <t>Open Circuit</t>
  </si>
  <si>
    <t>Complete Loss of power to ECU Side</t>
  </si>
  <si>
    <t>Autonomy should notice no power to ECU side, as well as lack of status telemetry and command switch to redundant ECU side.</t>
  </si>
  <si>
    <t>ECU-1.1.2.b</t>
  </si>
  <si>
    <t>Incorrect Power Regulation</t>
  </si>
  <si>
    <t>Voltage Regulation Failure</t>
  </si>
  <si>
    <t>Unstable/Unpredictable operation.</t>
  </si>
  <si>
    <t>Autonomy should notice incorrect power to ECU side and command switch to redundant ECU side.</t>
  </si>
  <si>
    <t>1) Telemetry should indicate incorrect voltage
2) Loss of Status Telemetry?</t>
  </si>
  <si>
    <t>ECU-1.2</t>
  </si>
  <si>
    <t>ECU Side B</t>
  </si>
  <si>
    <t>ECU-1.2.1</t>
  </si>
  <si>
    <t>Control and Status Side B</t>
  </si>
  <si>
    <t>ECU-1.2.2</t>
  </si>
  <si>
    <t>Power Side B</t>
  </si>
  <si>
    <t>20 parallel strings of 8 cells each, could lose any 1 string of cells.</t>
  </si>
  <si>
    <t>First, reduction in power margin; then, extend wings farther to compensate if close to sun; system is designed to accommodate this.  Could cause EMI effects by connecting current loop (no remediation).</t>
  </si>
  <si>
    <t>Type of insulation means this is very unlikely.</t>
  </si>
  <si>
    <t>Sensor Cell (8)</t>
  </si>
  <si>
    <t>1) Cracked cell
2) Excessive darkening (should affect all cells equally)</t>
  </si>
  <si>
    <t>Out of limit or incorrect telemetry for one sensor cell (used for fault protection and calibration).  Would likely only decrease output, not trip safing limit.</t>
  </si>
  <si>
    <t>Use redundant sensor cell (no side switching is required).  Might need to adjust autonomy parameters based on trending (via ground analysis).</t>
  </si>
  <si>
    <t>Debond failure</t>
  </si>
  <si>
    <t>Solar array temperature would increase</t>
  </si>
  <si>
    <t>Take sensor offline.  Might need to adjust autonomy parameters based on trending (via ground analysis).</t>
  </si>
  <si>
    <t>Question concerning number of sensors required, talking to Danielle.</t>
  </si>
  <si>
    <t>Battery will discharge.  May need to change parameters (caught on ground by trending analysis).  Could mean arrays are out further (impacts to time required to safe arrays)</t>
  </si>
  <si>
    <t>Connect Relays</t>
  </si>
  <si>
    <t>Loss of battery telemetry to controller</t>
  </si>
  <si>
    <t>Invalid, stale, or missing battery telemetry would require controller switch.</t>
  </si>
  <si>
    <t>ECU-1.1.1.a</t>
  </si>
  <si>
    <t>Autonomy should notice problem (ex. lack of status telemetry) and command switch to redundant ECU side (does not require avionics side switch).</t>
  </si>
  <si>
    <t>Switch to redundant ECU side  (power cycle will clear non-harness fault).  Could diagnose a harness problem by switching sides of avionics.</t>
  </si>
  <si>
    <t>Switch to redundant ECU side  (power cycle will clear fault).  Next step would be avionics side switch.</t>
  </si>
  <si>
    <t>Hung (repeating a command)</t>
  </si>
  <si>
    <t>ECU continues to command actuation.</t>
  </si>
  <si>
    <t>Autonomy recognizes that actuator continues beyond expected value and switches sides of ECU.</t>
  </si>
  <si>
    <t>If not caught quickly enough during encounter.</t>
  </si>
  <si>
    <t>Motion of actuator continues beyond expected value</t>
  </si>
  <si>
    <t>Switch to redundant ECU side or switch sides of avionics.</t>
  </si>
  <si>
    <t>ECU-1.1.1.e</t>
  </si>
  <si>
    <t>Hung/Locked up state (not commanding)</t>
  </si>
  <si>
    <t>Switch to redundant ECU side.  PDU switch could allow a single FET to power ECU, but that ECU would only work from then on with that PDU.  Potentiometers would match each other (and actual location value), but step count would match what had been commanded (with commands that didn't get through).</t>
  </si>
  <si>
    <t>1) bad/bound bearing/mechanical failure
2) stepper motor failure
3) loose/separated connector</t>
  </si>
  <si>
    <t>1) if SA needs to move out, generates insufficient power
2) if SA needs to move in, generates too much power, potential overheating of wing (cells burned)</t>
  </si>
  <si>
    <t>If in encounter, and SAs stuck out too far</t>
  </si>
  <si>
    <t>Potentiometer telemetry.  Turn on redundant ECU for 3rd vote.</t>
  </si>
  <si>
    <t>Power other ECU to compare potentiometer readings.  If necessary, switch ECUs.
re-command, slew, coolant system change</t>
  </si>
  <si>
    <t>1) incorrect potentiometer reading
2) residual torque (should have sufficient margin)
3) Motor coil or winding is open</t>
  </si>
  <si>
    <t>1) if SA needs to move out, generates insufficient power (different than required).
2) if SA needs to move in, generates too much power (different than expected), potential overheating of wing (cells burned)</t>
  </si>
  <si>
    <t>Power level, step count, (potentiometer telemetry).  Turn on redundant ECU for 3rd vote.</t>
  </si>
  <si>
    <t>Power other ECU to compare potentiometer readings.  If necessary, switch ECUs.
re-command, slew, coolant system change, go back to "home position" then re-count/recalibrate</t>
  </si>
  <si>
    <t>1) if SA needs to move out, generates insufficient power (different than required)
2) if SA needs to move in, generates too much power (different than expected), potential overheating of wing (cells burned)</t>
  </si>
  <si>
    <t>1) Frangibolt fails to release completely (electrically redundant, so more concerned with a mechanical fault)
2) Separation interfaces fail to release completely (mechanical clearance issues/unexpected interferences)  (probably adding a push-off spring to ensure deployment)</t>
  </si>
  <si>
    <t>Lost mission (insufficient power/heat generated at 1 AU with only one solar array)</t>
  </si>
  <si>
    <t>Potentiometer telemetry, battery fails to charge.  Turn on redundant ECU for 3rd vote.</t>
  </si>
  <si>
    <t>Launch lock premature release (two tie downs)</t>
  </si>
  <si>
    <t>1) Temperature exceeds ~65C and frangibolt releases
2) inadvertent command (no power to safety bus until after s/c separation from 3rd stage)
3) Incorrect notch on frangibolt (controlled by 100% inspection of notch by vendor, will add a double-check to notch in I&amp;T)</t>
  </si>
  <si>
    <t>May damage cells and/or cooling system</t>
  </si>
  <si>
    <t>ECU commands ("commands" really are pulses of power to the motor)</t>
  </si>
  <si>
    <t>Solar array in incorrect position or not moving at expected rate (too fast or twoo slow)</t>
  </si>
  <si>
    <t>1) if SA needs to move out, generates insufficient power (different than required).  Switch to redundant ECU.
2) if SA needs to move in, generates too much power (different than expected), potential overheating of wing (cells burned).  Switch to redundant ECU.
3) wrong rate generates varying effects, depending on direction of motion and whether wing is safing or not.</t>
  </si>
  <si>
    <t>ECU switch should correct problem.</t>
  </si>
  <si>
    <t>Switch ECUs
re-command, slew, coolant system change, go back to "home position" then re-count/recalibrate</t>
  </si>
  <si>
    <t>Harness too cold</t>
  </si>
  <si>
    <t>Increases required torque (above ability of motor)</t>
  </si>
  <si>
    <t>Solar array unable to move.</t>
  </si>
  <si>
    <t>Nearby heaters may be able to alleviate the issue (which is localized to the flexible portion of the harness connecting to the actuator).</t>
  </si>
  <si>
    <t>Solar array unable to feather.</t>
  </si>
  <si>
    <t>ME-1.3</t>
  </si>
  <si>
    <t>Potentiometers</t>
  </si>
  <si>
    <t>2 per actuator, each connected to a single ECU.  Telemetry decribes actual motor position.</t>
  </si>
  <si>
    <t>ME-1.3.a</t>
  </si>
  <si>
    <t>Open up (expected temporarily due to signal drop-out and reconnected after movement complete)</t>
  </si>
  <si>
    <t>Powered potentiometer stops sending telemetry temporarily.</t>
  </si>
  <si>
    <t>Can utilize step count for confirmation of motion, or power redundant ECU to check redundant potentiometer.</t>
  </si>
  <si>
    <t>Lose potentiometer telemetry</t>
  </si>
  <si>
    <t>ME-1.3.b</t>
  </si>
  <si>
    <t>Open up (permanent)</t>
  </si>
  <si>
    <t>Powered potentiometer stops sending telemetry permanently.</t>
  </si>
  <si>
    <t>Switch to redundant ECU/potentiometer.  Still have 2nd vote from step count.</t>
  </si>
  <si>
    <t>ME-1.3.c</t>
  </si>
  <si>
    <t>Crack in substrate causes loss of both potentiometers</t>
  </si>
  <si>
    <t>Both potentiometers fail.</t>
  </si>
  <si>
    <t>Still have step count from motor (this is a relative motion measurement, not actual position, and only counts commands actually received by motor).</t>
  </si>
  <si>
    <t>Loss of confidence in position of actuator.</t>
  </si>
  <si>
    <t>ME-1.3.d</t>
  </si>
  <si>
    <t>Wrong value</t>
  </si>
  <si>
    <t>Powered potentiometer indicates incorrect value.</t>
  </si>
  <si>
    <t>Compare against step count, if they don't match, then power the redundant ECU to check against redundant potentiometer - 2 of 3 voting.  May need to switch ECUs to avoid faulty potentiometer.</t>
  </si>
  <si>
    <t>ME-1.3.e</t>
  </si>
  <si>
    <t>Life-limiting # of cycles</t>
  </si>
  <si>
    <t>Degraded science, but loss of MAG sensor is not enough to be a loss of science.</t>
  </si>
  <si>
    <t>MAG would see s/c noise and no change in MAG levels (expected as boom deploys)</t>
  </si>
  <si>
    <t>1) launch lock released prematurely
2) Inadvertent command (safety-inhibited load - safety bus relay can't be uninhibited by SW)</t>
  </si>
  <si>
    <t>depending on orientation of fold, could hit s/c, shroud, damage an instrument, might block thruster or instrument FOV; could affect flight path or thermal environment</t>
  </si>
  <si>
    <t>potential damage to s/c, loss of sensors, etc.; unless failure corrects itself with release of shroud.  Loss of MAG sensor is not enough to be a loss of science.</t>
  </si>
  <si>
    <t>Partial deployment</t>
  </si>
  <si>
    <t>One or more hinges jams or locks
One potential design has one launch lock, one potential design has two launch locks.   Revisit after decision has been made.</t>
  </si>
  <si>
    <t>Boom would only partially deploy</t>
  </si>
  <si>
    <t>Loss of MAG boom</t>
  </si>
  <si>
    <t>If outside umbra, will outgas, melt, bring thermal load into s/c.  Paticulate matter, thermal load, outgassing, etc., are potentially mission-ending.  Loss of the MAG sensor does not equal loss of science.</t>
  </si>
  <si>
    <t>GNC might be able to tell from mass properties, torque from solar pressure, etc.  Science team may see thermal effects.</t>
  </si>
  <si>
    <t>Electrical fault</t>
  </si>
  <si>
    <t>Command sent by both sides.  No single electrical failure should prevent deployment.</t>
  </si>
  <si>
    <t>If entire command fails, ground can re-send.  A-side PDU drivers may have failured, so an avionics (PDU) side switch could allow command to be re-sent.</t>
  </si>
  <si>
    <t>REM B</t>
  </si>
  <si>
    <t>Lock up</t>
  </si>
  <si>
    <t>2 Breakwires</t>
  </si>
  <si>
    <t>Power (switched in ARC)</t>
  </si>
  <si>
    <t>Command/ telemetry interfaces</t>
  </si>
  <si>
    <t>Unexpected reset</t>
  </si>
  <si>
    <t>1) SEU
2) SW failure</t>
  </si>
  <si>
    <t>Unable to interface with REM and provide command/telemetry interface</t>
  </si>
  <si>
    <t>Loads stay on.  Switch sides of Avionics.</t>
  </si>
  <si>
    <t>Should be within timeframe of loss of control loop.</t>
  </si>
  <si>
    <t>No PRIO telemetry</t>
  </si>
  <si>
    <t>Loads all get switched off.  Switch sides of Avionics.  Reset sequence in PDU switches loads back on.</t>
  </si>
  <si>
    <t>Lots of components get switched off unexpectedly.</t>
  </si>
  <si>
    <t>Autonomy would see stale data or would set a flag indicating stale/non-responsive PDU and switch to B side.</t>
  </si>
  <si>
    <t>A whole list of things which should occur (HW getting switched on/off, etc.) doesn't.</t>
  </si>
  <si>
    <t>Avionics side switch.</t>
  </si>
  <si>
    <t>Things which should occur during PDU reset don't.</t>
  </si>
  <si>
    <t>PDU Power and reset sequence doesn't run when expected</t>
  </si>
  <si>
    <t>1) Electronics failure 
2) Connector/cable failure</t>
  </si>
  <si>
    <t>Card unusable.  No ability to interface with REM.  Critical board function(s) are not working.  No secondary power to other slices.</t>
  </si>
  <si>
    <t>Components would stop getting telemetry</t>
  </si>
  <si>
    <t>Until separation from 3rd stage</t>
  </si>
  <si>
    <t>If both breakwires on the active PDU broke prior to separation, would get a false indication of separation.</t>
  </si>
  <si>
    <t>Each PDU requires 2 of 2 to be broken to indicate separation.  Veracity of false separation indication could be determined by switching on redundant PDU.  Would need four separate failures for both PDUs to falsely indicate separation prior to it actually occurring.</t>
  </si>
  <si>
    <t>LOM</t>
  </si>
  <si>
    <t>1) Provides main bus voltage for critical and non-critical loads
2) Provides load current telemetry (total and individual loads and non-critical loads)
3) Provides safety bus voltages
4) Provides capacitance for main bus
5) Provides connection to single point ground
6) Provides power to unswitched services
7) Includes "common relays" (used for autonomy)
8) Connection to umbilical power
9) Misc. functions:
9a) Fuse monitoring
9b) Arming plug monitoring
9c) Temperature monitoring (for informational purposes only)</t>
  </si>
  <si>
    <t>1) Multiple pairs (6) of incoming power wires (power &amp; return) per RC slice.  The loss of a single wire/pair would be within margin for s/c.  The loss of more than one (multiple failures) would cause there to be too little power available to the s/c.
2) An unconstrained short would melt the wires and discharge the battery.</t>
  </si>
  <si>
    <t>1) Incoming power wire breaks/bad connection
2) Short to ground (double-insulated wires)</t>
  </si>
  <si>
    <t>1) No effect (assuming a single failure)
2) Battery would discharge</t>
  </si>
  <si>
    <t>1) No effect (assuming a single failure)
2) LOM</t>
  </si>
  <si>
    <t>PSE also supplies total current telemetry.  Non-critical failure.</t>
  </si>
  <si>
    <t>Worst case, switch off a single load.</t>
  </si>
  <si>
    <t>Worst case would switch off one of the instruments, degrading (but not failing) science.</t>
  </si>
  <si>
    <t>Redundant relay for each bus.  Two safety buses.  Would need four failures to fail to power a component on a safety bus from this PDU.</t>
  </si>
  <si>
    <t>Capacitor shorts</t>
  </si>
  <si>
    <t>Fused to prevent power spike.</t>
  </si>
  <si>
    <t>More noise to loads.</t>
  </si>
  <si>
    <t>Should have redundant wires (Rich checking)</t>
  </si>
  <si>
    <t>Ground only</t>
  </si>
  <si>
    <t>For ground-use only.  Blocking diodes prevent current back-flow.</t>
  </si>
  <si>
    <t>For ground use primarily.  Not fusing loads, fusing bus.  Filter capacitors.  Could lose at least one and be ok.</t>
  </si>
  <si>
    <t>I&amp;T ground function to see if arming plugs are in.</t>
  </si>
  <si>
    <t>For informational purposes only.</t>
  </si>
  <si>
    <t>EPS Power</t>
  </si>
  <si>
    <t>No power to downstream components</t>
  </si>
  <si>
    <t>Loss of power to multiple components.  Switch sides of Avionics.</t>
  </si>
  <si>
    <t>Umbilical power</t>
  </si>
  <si>
    <t>Detatches at launch.</t>
  </si>
  <si>
    <t>Loads not powered</t>
  </si>
  <si>
    <t>Separation (from upper stage) indicators</t>
  </si>
  <si>
    <t>Redundant separation indicators on each PDU.</t>
  </si>
  <si>
    <t>Verification of a false separation indication could be performed by switching on the redundant PDU.  Four failures would be required before BOTH PDUs indicated separation prematurely.</t>
  </si>
  <si>
    <t>Blows too soon</t>
  </si>
  <si>
    <t>NA</t>
  </si>
  <si>
    <t>current telemetry would be zero.  Would be indistinguishable from an ARC switch failure.  Would probably have ground recommand, but wouldn't fix problem.</t>
  </si>
  <si>
    <t>1) Provides main bus voltage telemetry for critical and non-critical loads
2) Provides load current telemetry (total and individual loads and non-critical loads)
3) Provides safety bus voltage monitor
4) Turns on safety bus relays (separate output for each safety bus)
5) controls autonomy relays</t>
  </si>
  <si>
    <t>Hard failure (could take out one or both PRIOs - need both on a side)</t>
  </si>
  <si>
    <t>PRIO (2 PRIOs per RC slice, not redundant)</t>
  </si>
  <si>
    <t>If hard failure occurs prior to safety bus relay on, couldn't turn on safety bus.</t>
  </si>
  <si>
    <t>Not able to power safety-inhibited loads.</t>
  </si>
  <si>
    <t>Safety buses wouldn't turn on</t>
  </si>
  <si>
    <t>If potentiometer and step count are mismatched, turn on redundant ECU for 3rd vote; If third vote is correct power off primary ECU otherwise system side switch???</t>
  </si>
  <si>
    <t>If problem persists, umbra violation or LBSOC</t>
  </si>
  <si>
    <t>Comments</t>
  </si>
  <si>
    <t>Discuss with FSW about making on ECU "active"</t>
  </si>
  <si>
    <t>This is designed to be non-credible</t>
  </si>
  <si>
    <t>ECU to REM</t>
  </si>
  <si>
    <t>Potentiometer telemetry ; redundant ECU telemetry
Battery state of charge</t>
  </si>
  <si>
    <t>Could be mitigated by design if push springs were added - Weilun to consider</t>
  </si>
  <si>
    <t>Potentiometer telemetry ; redundant ECU telemetry
Battery state of charge
How do we detect power level?</t>
  </si>
  <si>
    <t xml:space="preserve">Potentiometer telemetry ; redundant ECU telemetry
</t>
  </si>
  <si>
    <t xml:space="preserve">umbra violation </t>
  </si>
  <si>
    <t>Recommand?
If potentiometer and step count are mismatched, turn on redundant ECU for 3rd vote; If third vote is correct power off primary ECU otherwise system side switch???</t>
  </si>
  <si>
    <t>Are redundant pyro commands sent as part of deployment?</t>
  </si>
  <si>
    <t>If potentiometer and step count are mismatched, turn on redundant ECU for 3rd vote; If third vote is correct power off primary ECU otherwise system side switch??? 
Not sure what to do when redundant pot also shows mistmatch?</t>
  </si>
  <si>
    <t>Failure to blow (assumes a failure in the load, causing it to draw a high current - six services to unswitched loads (no circuit breaker) which are switched in the ARC.)</t>
  </si>
  <si>
    <t>Load draws extra current.</t>
  </si>
  <si>
    <t>ARC limited to a certain number of mA to prevent fuse from blowing.  If autonomy can detect load drawing extra current (possible except in the case of a short to chassis), it could switch off the affected load.</t>
  </si>
  <si>
    <t>Critical loads are redundant, so a single fuse blowing would not cause a critical load to fail</t>
  </si>
  <si>
    <t>Lose power to a load.</t>
  </si>
  <si>
    <t>Once safety bus is powered, these PRIOs are no longer mission critical.  Loss of telemetry.</t>
  </si>
  <si>
    <t>No telemetry for services affected.</t>
  </si>
  <si>
    <t>No effect, unless lost telemetry is critical (revisit once telemetry is known)</t>
  </si>
  <si>
    <t>no telemetry from PRIO</t>
  </si>
  <si>
    <t>No telemetry, wouldn't respond to commands.</t>
  </si>
  <si>
    <t>Yes if prop loads (thrusters, cat bed heaters, latch valves) are affected??</t>
  </si>
  <si>
    <t>No telemetry for services affected.  Could switch to side B.</t>
  </si>
  <si>
    <t>FET stuck on (normal service)</t>
  </si>
  <si>
    <t>FET failure</t>
  </si>
  <si>
    <t>Load stuck powered on.</t>
  </si>
  <si>
    <t>Power budget hit.</t>
  </si>
  <si>
    <t>No effect, depending on amount of current draw.</t>
  </si>
  <si>
    <t>load continues to be powered on after power off commanded</t>
  </si>
  <si>
    <t>FET stuck on (high and low-side FETs)</t>
  </si>
  <si>
    <t>Switch off low-side FET to turn off power to pulsed load.</t>
  </si>
  <si>
    <t>temperature increases coincident to pulsed load.  Continued power drain after typical pulse duration.</t>
  </si>
  <si>
    <t>FET stuck off</t>
  </si>
  <si>
    <t>Load stuck powered off.</t>
  </si>
  <si>
    <t>Switching sides of avionics would not fix problem (FET itself is common to both PDUs).</t>
  </si>
  <si>
    <t>Loss of load.</t>
  </si>
  <si>
    <t>Load continues to be powered off after power on command.</t>
  </si>
  <si>
    <t>1) Electronics failure 
2) Connector/cable failure
3) Common electronics (redundant within FET slice)</t>
  </si>
  <si>
    <t>Some or all slice functions fail</t>
  </si>
  <si>
    <t>Possible loss of power to any or all loads powered through FET slice 1.  With redundancy of components and effective placement of loads on FET cards, the loss of a single FET card should not fail the mission.</t>
  </si>
  <si>
    <t>Possibly degraded mission.</t>
  </si>
  <si>
    <t>Loss of power to load(s)</t>
  </si>
  <si>
    <t>1) MOPs tries to command load(s) on/off
2) Cycle power</t>
  </si>
  <si>
    <t>Signals on interslice connectors</t>
  </si>
  <si>
    <t>Redundant wires in interslice connectors, so loss of one would have no effect.</t>
  </si>
  <si>
    <t>no?</t>
  </si>
  <si>
    <t>Primary power from RC Slice</t>
  </si>
  <si>
    <t>Redundant power wires from RC Slice, so loss of one would have no effect.</t>
  </si>
  <si>
    <t>1) Provides over-current protection to fuse (set to short time period, high current)</t>
  </si>
  <si>
    <t>1) Potential loss of a single instrument suite.  Cycling power to load may reset circuit breaker.  Ground would probably investigate problem at next ground contact.</t>
  </si>
  <si>
    <t>1) Degraded or LOM depending on which switched load.</t>
  </si>
  <si>
    <t>1) Send commands to turn load on
2) Send commands to turn load on and override CB
3) Cycle power</t>
  </si>
  <si>
    <t>1) Degraded science or loss of redundancy if breaker continually trips for critical switched loads</t>
  </si>
  <si>
    <t>Load switches off unexpectedly</t>
  </si>
  <si>
    <t>Failure to trip (assumes load is drawing too high of a current)</t>
  </si>
  <si>
    <t>Fuse would blow if current high enough.</t>
  </si>
  <si>
    <t>Loss of load.  Autonomy would turn off load permanently.</t>
  </si>
  <si>
    <t>Degraded science or loss of redundancy, depending on load.</t>
  </si>
  <si>
    <t>Power drain higher than expected.  Load switches off when fuse blows.</t>
  </si>
  <si>
    <t>Power from Fuse Module</t>
  </si>
  <si>
    <t>Loss of load</t>
  </si>
  <si>
    <t>Potential loss of entire instrument suite.</t>
  </si>
  <si>
    <t>Load not powered.</t>
  </si>
  <si>
    <t>Blows below rated current</t>
  </si>
  <si>
    <t>Failure to blow (assumes a failure in the load, causing it to draw a high current)</t>
  </si>
  <si>
    <t>Anything other than a short to chassis, autonomy would see and turn off load.  Also will have circuit breakers for non-redundant loads like instruments and some other critical loads.</t>
  </si>
  <si>
    <t>Not short to chassis: excess current draw by load.
Short to chassis: difficult to diagnose.  Eventually would load shed and side switch.  Would probably see problem when switching loads back on one-by-one.</t>
  </si>
  <si>
    <t>PRIO
(8 loads per PRIO, but each FET has an A-side and a B-side, so two PRIOs control each load)</t>
  </si>
  <si>
    <t>Unable to control switched loads controlled by failed PRIO</t>
  </si>
  <si>
    <t>No side switch required in most cases due to cross-strapping of loads.  For PSE or IMU, would need to switch sides of avionics either autonomously or through ground command.</t>
  </si>
  <si>
    <t>Load not responding to commands.</t>
  </si>
  <si>
    <t>MOPs sends commands with PRIO reconfiguration scripts</t>
  </si>
  <si>
    <t>Any number of registers incorrectly configured</t>
  </si>
  <si>
    <t>Load not responding to commands as expected.  Autonomy should have a check in place to ensure that a pulse command isn't turned into a switch (prop LVs, etc.).</t>
  </si>
  <si>
    <t>No telemetry, wouldn't respond to commands.  Connected loads turned off.</t>
  </si>
  <si>
    <t>No telemetry for services affected.  No side switch required in most cases due to cross-strapping of loads.  For PSE or IMU, would need to switch sides of avionics either autonomously or through ground command.</t>
  </si>
  <si>
    <t>Yes if prop loads (thrusters, latch valves) are affected.</t>
  </si>
  <si>
    <t>Stale telemetry.  (Cat bed heater telemetry should be visible still - ensure current drawn is consistent with expected number of heaters in operation)</t>
  </si>
  <si>
    <t>i2c bus - clock</t>
  </si>
  <si>
    <t>No telemetry.  Can't command loads.</t>
  </si>
  <si>
    <t>i2c bus - serial data</t>
  </si>
  <si>
    <t>i2c bus - reset line</t>
  </si>
  <si>
    <t>i2c bus - +5V</t>
  </si>
  <si>
    <t>i2c bus - ground</t>
  </si>
  <si>
    <t>i2c bus - PRIO clock</t>
  </si>
  <si>
    <t>Processor Side</t>
  </si>
  <si>
    <t>UART (output)</t>
  </si>
  <si>
    <t>No critical commands</t>
  </si>
  <si>
    <t xml:space="preserve"> Would likely follow common response to CLT timeout - soft reset of radio, power cycle to radio, side switch of RF, then sideswitch of avionics.</t>
  </si>
  <si>
    <t>CLT will expire.  CCD commands are only sent during ground contact (failure of commands will be seen in trending).  No autonomous reaction.</t>
  </si>
  <si>
    <t>Clock (output)</t>
  </si>
  <si>
    <t>Avionics would detect the failure of the clock output.</t>
  </si>
  <si>
    <t>Switch to side B of RF.</t>
  </si>
  <si>
    <t>Lack of clock from transponder.  Would not affect RF.</t>
  </si>
  <si>
    <t>Not used in flight.</t>
  </si>
  <si>
    <t xml:space="preserve"> If baseband enable receiving failed (so s/c is expecting commanding via baseband instead of RF), at CLT timeout, could force s/c to ignore baseband and use RF command path instead.</t>
  </si>
  <si>
    <t>No effect,</t>
  </si>
  <si>
    <t>CLT expires, no commands coming through RF.</t>
  </si>
  <si>
    <t>Ground use only</t>
  </si>
  <si>
    <t>X-Band Rx (function - includes at least two cards)</t>
  </si>
  <si>
    <t>Ground would try to reacquire s/c.  Eventually CLT would timeout.  Would switch to side B of telecomm. Would likely follow common response to CLT timeout - soft reset of radio, power cycle to radio, side switch of RF, then sideswitch of avionics.  Decision-maker would depend on phase of mission.  C&amp;DH does the actual switching.  Might need to retransmit any upload in progress.</t>
  </si>
  <si>
    <t>No critical commands, although there would be signal lock with ground.</t>
  </si>
  <si>
    <t>Ground would try to reaquire s/c.  Eventually CLT would timeout.   Would likely follow common response to CLT timeout - soft reset of radio, power cycle to radio, side switch of RF, then sideswitch of avionics.  Decision-maker would depend on phase of mission.  C&amp;DH does the actual switching.  Might need to retransmit any upload in progress.</t>
  </si>
  <si>
    <t>See loss of signal/lock.  Ground could see dropped commands.  Performance reduction may be minor and it's likely that the ground would react, not the s/c.</t>
  </si>
  <si>
    <t xml:space="preserve"> Would likely follow common response to CLT timeout - soft reset of radio, power cycle to radio, side switch of RF, then sideswitch of avionics.
1) switch sides of radio, check switch assembly, no data from ground.  S/c unaffected
2, 3) bad frame counts would go up.  Similar to failure to detect commands.
4) Similar to failure to acquire</t>
  </si>
  <si>
    <t>S/c wouldn't receive commands.  S/c could re-issue correct configuration or possibly check the mode of the s/c.   Would likely follow common response to CLT timeout - soft reset of radio, power cycle to radio, side switch of RF, then sideswitch of avionics.</t>
  </si>
  <si>
    <t>Next ground contact would see no response from s/c.  Would likely follow common response to CLT timeout - soft reset of radio, power cycle to radio, side switch of RF, then sideswitch of avionics.</t>
  </si>
  <si>
    <t>Transponder A doesn't work.</t>
  </si>
  <si>
    <t>Overcurrent might cause FR to be shut down by s/c
Undercurrent could heat up TWTA which might cause damage to radio.  (critical temperature point, needs a thermostat)</t>
  </si>
  <si>
    <t>Could be reporting lock and valid AGC, but still have corrupted data (wrong MOD index, data rate, mode, etc.).  Would see a loss of lock or reduced signal strength</t>
  </si>
  <si>
    <t>Ground would see problem with data or would see no lock and would take steps to re-acquire lock.</t>
  </si>
  <si>
    <t>If potentiometer and step count are mismatched, turn on redundant ECU for 3rd vote; If third vote is correct power off primary ECU otherwise system side switch??? 
Not sure what to do when redundant pot also shows mistmatch?
Would not help in this case, but detection/response would look the same</t>
  </si>
  <si>
    <t>ECU Aliveness</t>
  </si>
  <si>
    <t>If potentiometer and step count are mismatched, turn on redundant ECU for 3rd vote; If third vote is correct power off primary ECU otherwise system side switch???
Would this same premise work or would this not be evaluated if ECU telemetry was stale?  Might need an aliveness rule</t>
  </si>
  <si>
    <t xml:space="preserve">Potentiometer telemetry ; ECU step count telemetry; redundant ECU telemetry
</t>
  </si>
  <si>
    <t xml:space="preserve">Potentiometer telemetry ; ECU step count telemetry; redundant ECU telemetry
ECU Aliveness
</t>
  </si>
  <si>
    <t>ECU Aliveness; EC U Power State</t>
  </si>
  <si>
    <t>ECU to REM
PDU to REM</t>
  </si>
  <si>
    <t>PDU to REM</t>
  </si>
  <si>
    <t>ECU current / voltage ?</t>
  </si>
  <si>
    <t>ECU current / voltage ?
ECU Power State
ECU Aliveness</t>
  </si>
  <si>
    <t>Clock output</t>
  </si>
  <si>
    <t>RF to REM</t>
  </si>
  <si>
    <t>Power cycle FR, RF side switch?  Possible system side switch?
Part of CLT response should include re-enforcing RF
Could use 2 CLTs, first to power cycle</t>
  </si>
  <si>
    <t>Processor switch</t>
  </si>
  <si>
    <t>HW - ARC</t>
  </si>
  <si>
    <t>Side switch?</t>
  </si>
  <si>
    <t>Hot spare demoted to "faield"</t>
  </si>
  <si>
    <t>No action by ARC, but if ground identified the issue this processor could be marked "failed"</t>
  </si>
  <si>
    <t xml:space="preserve">Local </t>
  </si>
  <si>
    <t>Processor reboot</t>
  </si>
  <si>
    <t>(Input?)</t>
  </si>
  <si>
    <t>Comments - KAF</t>
  </si>
  <si>
    <t xml:space="preserve">Processor flags faulted MC for ground, but it will be out voted so no other action taken </t>
  </si>
  <si>
    <t xml:space="preserve">Side switch </t>
  </si>
  <si>
    <t>3 SSRs tied to each SBC, initial thought is that SBC sees error with SSR and requests demotion from ARC???</t>
  </si>
  <si>
    <t>Prime requests ARC side switch</t>
  </si>
  <si>
    <t xml:space="preserve">HW - ARC
</t>
  </si>
  <si>
    <t xml:space="preserve">Prime requests ARC side switch
</t>
  </si>
  <si>
    <t>Processor</t>
  </si>
  <si>
    <t>Depends on component affected:  1)Prime requests ARC side switch
2)Switch to redundant component</t>
  </si>
  <si>
    <t>1) HW - ARC
2) Autonomy</t>
  </si>
  <si>
    <t>Prime requests ARC side switch
May reconfigure EMXO first????</t>
  </si>
  <si>
    <t>PDU heartbeat</t>
  </si>
  <si>
    <t>System side switch; return to previous load configuration</t>
  </si>
  <si>
    <t>No PDU switch, this should be system side switch</t>
  </si>
  <si>
    <t>State of charge</t>
  </si>
  <si>
    <t>Relay Cap A &amp; B on same card?  So nothing we can do?
Would look like unexpected battery discharge fault, but not fixable??</t>
  </si>
  <si>
    <t>LBSOC Safing</t>
  </si>
  <si>
    <t>For some loads, may want to re-enforce that one is always on?</t>
  </si>
  <si>
    <t>Passive - Redundancy</t>
  </si>
  <si>
    <t>Load current</t>
  </si>
  <si>
    <t>Consider having an over-current rule for each switched load with out a CB in order to protect the fuse? In some cases this might be a complete system side switch or just component switch for those loads that are cross strapped</t>
  </si>
  <si>
    <t>Passive - Redundancy??</t>
  </si>
  <si>
    <t>TBD</t>
  </si>
  <si>
    <t>TBD which loads, but monitor for continuous current for TBD seconds and switch off low-side FET; LVs are one known load</t>
  </si>
  <si>
    <t xml:space="preserve">TBD which loads, but monitor for one of two always on? </t>
  </si>
  <si>
    <t>Passive - redundancy</t>
  </si>
  <si>
    <t>TBD which loads, but monitor for one of two always on? 
Would not help with instruments</t>
  </si>
  <si>
    <t xml:space="preserve">Consider having an over-current rule for each switched load with CB in order to protect the fuse? </t>
  </si>
  <si>
    <t>Active ?</t>
  </si>
  <si>
    <t>Load current; power state vs commanded state</t>
  </si>
  <si>
    <t>TBD - if load stuck on when commanded off, consider rule for system side switch?</t>
  </si>
  <si>
    <t>For non-critical loads, no effect.
For critical loads, autonomy would detect missing or bad value and switch to B string.
3) REM would current-limit RIU power causing the loss of the string.</t>
  </si>
  <si>
    <t>For non-critical loads, no effect.
For critical loads, autonomy would detect missing or bad value and switch to B string.</t>
  </si>
  <si>
    <t>For critical loads, switch to redundant unit if temp data above threshold or missing/stale?</t>
  </si>
  <si>
    <t>Passive - Design</t>
  </si>
  <si>
    <t>Heater current; tank temperature</t>
  </si>
  <si>
    <t>PDU to REM
RIU to REM</t>
  </si>
  <si>
    <t>Switch heater power off, power on redundant</t>
  </si>
  <si>
    <t>No CB for switched heater; prop heaters were different than what Stewart expected</t>
  </si>
  <si>
    <t>Heater current; line &amp; valve temperatures</t>
  </si>
  <si>
    <t>Heater current; internal prop temperature</t>
  </si>
  <si>
    <t>Heater current; various temperatures?</t>
  </si>
  <si>
    <t>Heater current; CSPR manifold temp</t>
  </si>
  <si>
    <t>No FM since these are unswitched loads</t>
  </si>
  <si>
    <t>Not sure that all components do have redundant temp sensors?  Would we want to do a side switch for critical components if the temp info was not available/stale?</t>
  </si>
  <si>
    <t>Notes: Much of this is dependent on the exact sensors selected.  Selection will probably not occur until 2014.  Yellow highlighted blocks are redundant components.  Components are listed for completeness, but failure mode and FMEA information is only displayed in the first copy of the component.</t>
  </si>
  <si>
    <r>
      <rPr>
        <b/>
        <sz val="11"/>
        <color theme="1"/>
        <rFont val="Calibri"/>
        <family val="2"/>
        <scheme val="minor"/>
      </rPr>
      <t xml:space="preserve">Input command not received or acted on. </t>
    </r>
    <r>
      <rPr>
        <sz val="11"/>
        <color theme="1"/>
        <rFont val="Calibri"/>
        <family val="2"/>
        <scheme val="minor"/>
      </rPr>
      <t>(When turned on, trackers typically need to be sent a series of commands that bring them up to full operational mode. If the tracker is unable to correctly process these commands, it can fail to reach the normal tracking mode where it would start generating attitude solutions.)</t>
    </r>
  </si>
  <si>
    <t>1) Faulty connector or harness/wiring inside unit
2) Localized electronics fault that affects command processing logic; localized electronics fault that prevents configuration change inside unit
3) Error in tracker processor internal software/firmware</t>
  </si>
  <si>
    <t>Software reboot, tracker reset, or tracker power cycle may fix some problems with electronics or software.  Switching to redundant unit may not alleviate problems if the error lies in common software.</t>
  </si>
  <si>
    <t>GC-1.1.b</t>
  </si>
  <si>
    <r>
      <rPr>
        <b/>
        <sz val="11"/>
        <color theme="1"/>
        <rFont val="Calibri"/>
        <family val="2"/>
        <scheme val="minor"/>
      </rPr>
      <t xml:space="preserve">Input message not received or processed. </t>
    </r>
    <r>
      <rPr>
        <sz val="11"/>
        <color theme="1"/>
        <rFont val="Calibri"/>
        <family val="2"/>
        <scheme val="minor"/>
      </rPr>
      <t xml:space="preserve"> (The trackers typically need some information from the avionics/FSW to generate correct attitude solutions. Examples are s/c velocity wrt Sun for aberration corrections, timing pulse to get the equivalent of TDT for star position calculation. A fault on the s/c side or inside the tracker that causes this information to not be available will cause problems for the tracker in that the attitude solutions coming out will be degraded.)</t>
    </r>
  </si>
  <si>
    <t>1) Faulty connector or harness/wiring inside unit
2) Localized electronics fault that affects message processing logic
3) Error in tracker processor internal software/firmware</t>
  </si>
  <si>
    <t>Inernal reset (no ground or autonomy action required), software reboot, tracker reset, or tracker power cycle may fix some problems with electronics or software.  Switching to redundant unit may not alleviate problems if the error lies in common software.</t>
  </si>
  <si>
    <t>GC-1.1.c</t>
  </si>
  <si>
    <r>
      <rPr>
        <b/>
        <sz val="11"/>
        <color theme="1"/>
        <rFont val="Calibri"/>
        <family val="2"/>
        <scheme val="minor"/>
      </rPr>
      <t xml:space="preserve">Failure to output requested telemetry; output messages not generated.  </t>
    </r>
    <r>
      <rPr>
        <sz val="11"/>
        <color theme="1"/>
        <rFont val="Calibri"/>
        <family val="2"/>
        <scheme val="minor"/>
      </rPr>
      <t>(Tracker does not output any attitude solutions.)</t>
    </r>
  </si>
  <si>
    <t>1) Sensor/detector not able to collect measurements
a) Permanent damage to detector elements (baffle, optics, APS detector, etc.):
- Permanent radiation damage to detector
- Surface damage to baffle or design error allows too much stray light into tracker optical path
- Glint/reflection from other parts of the s/c gets into tracker optical path as stray light
- Cracks, puts, or material deposits (contamination) on lenses make images unusable
- Radiation exposure darkens glass so that not enough light gets to detector to detect stars in image
b) Temporary environmental/viewing conditions degrading star images (not enough bright stars found in images):
- Dust obscuring images
- CME or other radiation event temporarily causing too much noise in star images
- Plume particles from thruster firing passing through tracker FOV
- High or low temperature that can't be compensated by internal cooler (thermal "noise" on detector)
2) Electronics/software not able to process or communicate measurements:
a) Hardware fault prevents image bring read out from detector
b) Hardware damage or fault in internal electronics boards or harnessing that prevents image
c) Hardware damage or fault in internal electronics boards or harnessing or connectors that prevents generation of properly-formatted telemetry
d) Error in tracker processor internal software/firmware - problem with image processing that detects star images and/or algorithms that form attitude solution from detected star images</t>
  </si>
  <si>
    <t>GC-1.1.d</t>
  </si>
  <si>
    <r>
      <rPr>
        <b/>
        <sz val="11"/>
        <color theme="1"/>
        <rFont val="Calibri"/>
        <family val="2"/>
        <scheme val="minor"/>
      </rPr>
      <t>Output telemetry contains insufficient measurements,</t>
    </r>
    <r>
      <rPr>
        <sz val="11"/>
        <color theme="1"/>
        <rFont val="Calibri"/>
        <family val="2"/>
        <scheme val="minor"/>
      </rPr>
      <t xml:space="preserve">  (Tracker does not output the expected number/quantity of attitude solutions or does not generate telemetry messages at expected rate for read out or full complement of measurements not generated for single data message.)</t>
    </r>
  </si>
  <si>
    <t>1) Sensor/detector sporadically unable to collect star field images
a) Damage to detector elements (baffle, optics, APS, detector, etc.)
- Temporary radiation damage to detector
- Glint/reflection from other parts of the s/c temporarily gets into tracker optical path as stray light (could be dependent on attitude relative to Sun)
b) Environmental/viewing conditions degrading star field images (not enough bright stars in images):
- Dust obscuring star images
- CME or other radiation event temporarily causing too much noise in star images
- Plume particles from thruster firing passing through tracker FOV
- High or low temperature that can't be compensated by internal cooler (thermal "noise" on detector)
2) Electronics/software not able to process or communicate measurements:
a) Hardware fault prevents image bring read out from detector
b) Hardware damage or fault in internal electronics boards or harnessing that prevents image
c) Hardware damage or fault in internal electronics boards or harnessing or connectors that prevents generation of properly-formatted telemetry
d) Error in tracker processor internal software/firmware - problem with image processing that detects star images and/or algorithms that form attitude solution from detected star images</t>
  </si>
  <si>
    <t>GC-1.1.e</t>
  </si>
  <si>
    <r>
      <rPr>
        <b/>
        <sz val="11"/>
        <color theme="1"/>
        <rFont val="Calibri"/>
        <family val="2"/>
        <scheme val="minor"/>
      </rPr>
      <t>Output telemetry contains degraded measurements.</t>
    </r>
    <r>
      <rPr>
        <sz val="11"/>
        <color theme="1"/>
        <rFont val="Calibri"/>
        <family val="2"/>
        <scheme val="minor"/>
      </rPr>
      <t xml:space="preserve">  (Tracker outputs attitude solutions whose quality is less than expected (not meeting spec).)</t>
    </r>
  </si>
  <si>
    <t>1) Sensor/detector sporadically unable to collect star field images
a) Damage to detector elements (baffle, optics, APS, detector, etc.)
- Temporary radiation damage to detector
- Glint/reflection from other parts of the s/c temporarily gets into tracker optical path as stray light (could be dependent on attitude relative to Sun)
b) Environmental/viewing conditions degrading star field images (not enough bright stars in images):
- Dust obscuring star images
- CME or other radiation event temporarily causing too much noise in star images
- Plume particles from thruster firing passing through tracker FOV
- High or low temperature that can't be compensated by internal cooler (thermal "noise" on detector)
2) Intermittent fault in electronics/software disrupts processing of some star field images or prevents communicaiton of some attitude solutions:
a) Hardware fault sporadically prevents image bring read out from detector
b) Hardware damage or fault in internal electronics boards or harnessing that sporadically prevents image
c) Hardware damage or fault in internal electronics boards or harnessing or connectors that sporadically prevents generation of properly-formatted telemetry
d) Error in tracker processor internal software/firmware - sporadic problem with image processing that detects star images and/or algorithms that form attitude solution from detected star images</t>
  </si>
  <si>
    <t>GC-1.1.f</t>
  </si>
  <si>
    <r>
      <rPr>
        <b/>
        <sz val="11"/>
        <color theme="1"/>
        <rFont val="Calibri"/>
        <family val="2"/>
        <scheme val="minor"/>
      </rPr>
      <t>Output telemetry contains incorrect measurements which are flagged valid.</t>
    </r>
    <r>
      <rPr>
        <sz val="11"/>
        <color theme="1"/>
        <rFont val="Calibri"/>
        <family val="2"/>
        <scheme val="minor"/>
      </rPr>
      <t xml:space="preserve">  (Tracker outputs attitude solutions whose time or attitude is wrong but without indicating any problems with the solutions in its own quality flags.)</t>
    </r>
  </si>
  <si>
    <t>1) Temporary environmental/viewing conditions degrading star images (not enough bright stars found in images):
a) Dust obscuring images
b) CME or other radiation event temporarily causing too much noise in star images
c) Plume particles from thruster firing passing through tracker FOV
d) High or low temperature that can't be compensated by internal cooler (thermal "noise" on detector)
2) Error in software or related memory degrades procesing of star field images:
a) Star locations or pattern matching is not quite correct
b) Time stamp associated with attitude solution from star field image is biased from correct time</t>
  </si>
  <si>
    <t>GC-1.2</t>
  </si>
  <si>
    <t>Star Tracker B</t>
  </si>
  <si>
    <t>In the current design, there is one electronics box which is internally redundant - has two separate interfaces to the sensor heads and to the spacecraft (two identical, separate cards, similar to an internally-redundant IMU/SSIRU).  There are 4 sensor heads, each is redundant in that there are physically two separate sets of solar cells that can sense the Sun on each head.  They are connected to a different side of the electronics.  There is a single connector for both cells on a sensor head, and a single pane of glass over the two cells (two common-cause failures for a sensor head).
The entries in this sheet are restricted to solar distances where the nominal attitude is to have +Z(TPS) aligned with the Sun.
Possible uses of the SLS heads at attitude that are tilted off the Sun at larger solar distances are still TBD and not considered here.</t>
  </si>
  <si>
    <r>
      <rPr>
        <b/>
        <sz val="11"/>
        <color theme="1"/>
        <rFont val="Calibri"/>
        <family val="2"/>
        <scheme val="minor"/>
      </rPr>
      <t>Input message not received or processed.</t>
    </r>
    <r>
      <rPr>
        <sz val="11"/>
        <color theme="1"/>
        <rFont val="Calibri"/>
        <family val="2"/>
        <scheme val="minor"/>
      </rPr>
      <t xml:space="preserve">  (The solar limb sensors may need some information from the avionics/FSW to set gains or parameters that are used in computing Sun offset angle from cell intensity readings. A fault on the s/c side or inside the solar limb sensor that causes this information to not be available will cause problems for the solar limb sensor in that the angle solutions coming out will be degraded. (cases where angle solutions are grossly incorrect are included in another section below))</t>
    </r>
  </si>
  <si>
    <t>1) Faulty connector or harness/wiring inside unit
2) Localized electronics fault that affects message processing logic
3) Error in solar limb sensor internal firmware (FPGA)</t>
  </si>
  <si>
    <t>Control correction will be wrong because offset angle is wrong.
Will not meet WISPR pointing requirements when controlling based on SLS data.
S/C may think it's seeing the Sun earlier than it actually is, or may "see" it too late.</t>
  </si>
  <si>
    <t>1) None
2) Active
3) Active</t>
  </si>
  <si>
    <t>1) None
2) SLS heartbeat?
3) SLS heartbeat?</t>
  </si>
  <si>
    <t>1) None
2) SLS to CDH to Autonomy
3) SLS to CDH to Autonomy</t>
  </si>
  <si>
    <t>1) None
2) ?
3) ?</t>
  </si>
  <si>
    <t>1) None
2) Local
3) Local</t>
  </si>
  <si>
    <t>1) None
2) Power cycle SLS
3) Power cycle SLS</t>
  </si>
  <si>
    <t>1) None
2) Autonomy
3) Autonomy</t>
  </si>
  <si>
    <t xml:space="preserve">
Redundant heads may not help because the parameters are probably the same for both sides of the head. Redundant electronics might help if the other side of the electronics doesn't have the internal problem that causes it to miss getting updated parameters. But then we have to figure out how to pick the "right" data from the two readings from each side.
Might be able to do in-flight calibration at larger solar distances, but unlikely since will be at the saturation limit for low intensity most of the time where we could attempt calibration. Trying to calibrate at small solar distances would require intentionally going far enough off Sun for the SLS head to see the Sun and generate angle data - assuming that the star tracker and ephemeris  models would hold us at an attitude that was still outside the s/c packaging umbra and using the attitude and ephemeris info to get the "true" offset angle to compare against the SLS offset angle.</t>
  </si>
  <si>
    <t>GC-2.1.b</t>
  </si>
  <si>
    <t xml:space="preserve">Sensor/detector not able to collect measurements; damage to detector elements (shield, cover glass, solar cells, etc.)
- Permanent radiation damage to detector element
- Failure in detector solar cells (no output current)
- Cracks, pits, or material deposits (contamination) on cover glass blocks or alters path of Sun light reaching detector cells
- Alignment shifts during flight so some part of the spacecraft blocks the FOV of the head or shield/housing of head moves relative to the FOV so Sun light doesn't get to the cells
- Radiation exposure darkens glass so that not enough light gets to detector solar cells
- Broken connection in wiring of solar cells
</t>
  </si>
  <si>
    <t>None if failure confined to single side of detector head or one side of redundant electronics (the loss of a single sensor is ok). The other side of the head would detect the Sun and alert G&amp;C software to the violation. Or data available from other side of electronics. (Presumes we run with both sides on at all times)</t>
  </si>
  <si>
    <t>Use redundant hardware -  redundant sections of single electronics unit and redundant  sections of detector heads. 
(Assuming the failure is not common to both sides of a head or the electronics). If common to both sides of a head, we've lost data from one of the 4 heads. Depending on where the Sun is actually drifting off from +Z, we may not detect the drift and get to an umbra violation.
Any contamination or alignment shifts will likely affect both sides of a single head. It's hard to think of optical failures that would only affect a single side of a head (but not impossible)
Might be able to boil off contamination material - assuming we ever realized it was there in the first place.</t>
  </si>
  <si>
    <t>GC-2.1.c</t>
  </si>
  <si>
    <t>Electronics not able to process or communicate measurements
- Hardware fault prevents data being read out from detector head, e.g., harness leading back to the electronics is damaged or broken.
- Hardware damage or fault in internal electronics boards or harnessing that prevents detector data processing.
- Hardware damage or fault in internal electronics boards or harnessing or connectors that prevents generation of properly formatted data messages.
- Error in solar limb sensor processor internal firmware - problem with data processing that generates Sun presence flags and offset angle.</t>
  </si>
  <si>
    <t>Use redundant side of electronics.  Solar limb sensor  power cycle might clear the fault in the electronics. Or there may  not be any way to fix this problem if hardware inside the solar limb sensor is broken or if it is a common problem due to common firmware.</t>
  </si>
  <si>
    <t>GC-2.1.d</t>
  </si>
  <si>
    <r>
      <rPr>
        <b/>
        <sz val="11"/>
        <color theme="1"/>
        <rFont val="Calibri"/>
        <family val="2"/>
        <scheme val="minor"/>
      </rPr>
      <t>Case 1: Output telemetry contains incorrect measurements which are flagged valid.</t>
    </r>
    <r>
      <rPr>
        <sz val="11"/>
        <color theme="1"/>
        <rFont val="Calibri"/>
        <family val="2"/>
        <scheme val="minor"/>
      </rPr>
      <t xml:space="preserve">  (solar limb sensor outputs Sun presence flags or offset angle data that are wrong but without indicating any problems with the solutions in its own status flags (if there are any).  Case 1  False Sun detection - Indicating Sun presence when head is not seeing the Sun.)</t>
    </r>
  </si>
  <si>
    <t>1) Environmental/viewing conditions cause false Sun detection
a) Glint reflected off other spacecraft components illuminates the detector head enough to cause it to think it sees the Sun
b) Some other bright body (e.g., Earth) wanders through the FOV of the detector head
(probably very very unlikely that any other light source would be strong enough to be mistaken for the Sun)
2) Error in hardware corrupts processing of detector cell readings
a) Failure of some component in processing chain causes signals to appear to be over thresholds for Sun presence
b) Short or other electrical problem in the solar cells causes high current readings or otherwise makes it appear that the cell is seeing the Sun
3) Error in firmware in electronics (FPGA logic) - logic error generates incorrect output for Sun presence flag or angle value - possibly incorrect thresholds here as well</t>
  </si>
  <si>
    <t>G&amp;C software may be able to isolate the false reading if data available from both sides of the head (and fault is not common to both sides).  May be difficult to determine which side is sending the "wrong" data.</t>
  </si>
  <si>
    <t>Use redundant hardware - either separate redundant units, or redundant sections of single electronics unit and redundant optical heads. 
The real question here is how likely is a false detection. There are not many good ways to detect this assuming that the SLS is our last defense against attitude drifting off Sun.
Use of redundant sensor or electronics may not solve problems due to common or similar equipment. 
SLS rest or poewr cycle may clear an electronics or SW/FW fault, but may not.  Also, it's not clear if it's a good idea to power cycle the SLS while in view of the Sun.</t>
  </si>
  <si>
    <t>GC-2.1.e</t>
  </si>
  <si>
    <r>
      <rPr>
        <b/>
        <sz val="11"/>
        <color theme="1"/>
        <rFont val="Calibri"/>
        <family val="2"/>
        <scheme val="minor"/>
      </rPr>
      <t>Case 2: Output telemetry contains incorrect measurements which are flagged valid.</t>
    </r>
    <r>
      <rPr>
        <sz val="11"/>
        <color theme="1"/>
        <rFont val="Calibri"/>
        <family val="2"/>
        <scheme val="minor"/>
      </rPr>
      <t xml:space="preserve">  (solar limb sensor outputs Sun presence flags or offset angle data that are wrong but without indicating any problems with the solutions in its own status flags (if there are any).  Case 2 Grossly incorrect Sun offset angle data - not tracking true Sun-relative geometry.)</t>
    </r>
  </si>
  <si>
    <t>1) Environmental/viewing conditions cause false Sun detection - misalignment between detector head and TPS edge.
2) Error in hardware corrupts processing of detector cell readings - failure of some component in processing chain causes signals to be combined incorrectly when computing Sun offset angle.
3) Error in firmware in electronics (FPGA logic) - logic error generates incorrect output for Sun presence flag or angle value - possibly incorrect thresholds here as well.</t>
  </si>
  <si>
    <t>G&amp;C software may be able to isolate the false reading if data available from both sides of the head (and fault is not common to both sides). Seriously bad readings - like being 40 deg off Sun near periapse - can probably be rejected since the s/c would not survive this condition. Smaller offsets that are incorrect would be harder to detect.
No good way to determine which sensor is sending the "wrong" data.</t>
  </si>
  <si>
    <t>Use redundant hardware - either separate redundant units, or redundant sections of single electronics unit and redundant optical heads. 
The real question here is how likely getting really bad angle values is - there are not many (if any) ways to detect this by independent means.
Use of redundant hardware may not alleviate the problem if the failure is in a common or similar component.
Power cycling may fix an electronics or SW/FW error, but would have no effect on a HW fault.</t>
  </si>
  <si>
    <t>GC-2.1.f</t>
  </si>
  <si>
    <r>
      <rPr>
        <b/>
        <sz val="11"/>
        <color theme="1"/>
        <rFont val="Calibri"/>
        <family val="2"/>
        <scheme val="minor"/>
      </rPr>
      <t>Case 3: Output telemetry contains incorrect measurements which are flagged valid.</t>
    </r>
    <r>
      <rPr>
        <sz val="11"/>
        <color theme="1"/>
        <rFont val="Calibri"/>
        <family val="2"/>
        <scheme val="minor"/>
      </rPr>
      <t xml:space="preserve">  (solar limb sensor outputs Sun presence flags or offset angle data that are wrong but without indicating any problems with the solutions in its own status flags (if there are any).  Case 3 Incorrect timing of Sun presence or angle data - indications come too late relative to the true Sun-relative geometry.)</t>
    </r>
  </si>
  <si>
    <t>1) Error in hardware between heads and electronics - signals not received or collected at the correct rate or not collected at regular intervals.
2) Error in electronics interface with s/c
a) Mismatch in timing between output of messages by SLS and readout of interface by s/c avionics
b) Internal delay in outputting data grows larger due to parts failure</t>
  </si>
  <si>
    <t>GC-3</t>
  </si>
  <si>
    <t>Inertial Measurement Unit</t>
  </si>
  <si>
    <t>The IMU Accelerometers are only used for TCMs in closed-loop mode.  If two fail, a TCM couldn't be performed.  A single failure at any point in time in the mission would be ok.  The FMEA results are the same as what is listed (for the IMU gyros) with the exception of the lesser criticality of the accelerometers.</t>
  </si>
  <si>
    <t>Note that the current design has redundancy in both the number of individual gyros and in the electronics/power supplies. Minimum requirement for controllability is 3 gyros covering 3 orthogonal directions. Either we will have one unit with 4 gyros and 2 electronics/power supplies (more likely) or 2 units that each have 3 gyros  and 1 electronics/power supply (less likely). In the latter case, we would have to run with both units on (an probably mount them in different orientations) to ensure we'd have 3 good gyros at all times.</t>
  </si>
  <si>
    <t>GC-3.1</t>
  </si>
  <si>
    <t>IMU Side A</t>
  </si>
  <si>
    <t>GC-3.1.a</t>
  </si>
  <si>
    <r>
      <rPr>
        <b/>
        <sz val="11"/>
        <color theme="1"/>
        <rFont val="Calibri"/>
        <family val="2"/>
        <scheme val="minor"/>
      </rPr>
      <t>Input command not received or acted on</t>
    </r>
    <r>
      <rPr>
        <sz val="11"/>
        <color theme="1"/>
        <rFont val="Calibri"/>
        <family val="2"/>
        <scheme val="minor"/>
      </rPr>
      <t xml:space="preserve"> (When turned on, some IMUs need to be sent a series of commands that configure them to the correct operational mode. If the IMU is unable to correctly process these commands, it can fail to reach the normal operating mode where it would start outputting gyro rate data.)</t>
    </r>
  </si>
  <si>
    <t>1) Faulty connector or harness/wiring inside unit
2) Localized electronics fault that affects command processing logic; localized electronics fault that prevents configuration change inside unit
3) Error in IMU processor internal software/firmware</t>
  </si>
  <si>
    <t>Use star tracker rate data if redundant gyro hardware is not available.
Software reset or IMU power cycle may correct a software or electronics problem.  Switching to the redundant IMU may not fix a problem that lies in common electronics or software.
No remediation is necessary if &gt;=3 gyros continue to operate normally. If &lt; 3 gyros are providing data, then the full attitude state is not observable and G&amp;C software would have to supplement the gyro data with another source of rate data (ie star tracker measurements) if available. In other words, we are tolerant to loss of some gyros, but we can get down to the single-point failure state if we lose too many gyros.</t>
  </si>
  <si>
    <t>GC-3.1.b</t>
  </si>
  <si>
    <r>
      <rPr>
        <b/>
        <sz val="11"/>
        <color theme="1"/>
        <rFont val="Calibri"/>
        <family val="2"/>
        <scheme val="minor"/>
      </rPr>
      <t>Input message not received or processed</t>
    </r>
    <r>
      <rPr>
        <sz val="11"/>
        <color theme="1"/>
        <rFont val="Calibri"/>
        <family val="2"/>
        <scheme val="minor"/>
      </rPr>
      <t xml:space="preserve"> (The IMU typically needs some timing information from the avionics/FSW to generate correct time tags on the gyro rate data solutions. A fault on the s/c side or inside the IMU that causes this information to not be available will cause problems for the IMU in that the rate measurements coming out will be misleading or dropped due to the incorrect time tags.)</t>
    </r>
  </si>
  <si>
    <t>1) Faulty connector or harness/wiring inside unit
2) Localized electronics fault that affects message processing logic
3) Error in IMU processor internal software/firmware</t>
  </si>
  <si>
    <t>Use star tracker rate data if redundant gyro hardware is not available.
If the error in the time tags for the IMU data could be characterized on the ground, the G&amp;C FSW could be modified to correct the time tags on-board. If the star tracker kept working, we should have time to detect and correct this with ground analysis. This is not something that on-board fault protection could handle.
Soft reboot or power cycle may correct an electronics or software/firmware issue. 
Any faults due to common components or software would not be corrected with an IMU switch.</t>
  </si>
  <si>
    <t>GC-3.1.c</t>
  </si>
  <si>
    <r>
      <rPr>
        <b/>
        <sz val="11"/>
        <color theme="1"/>
        <rFont val="Calibri"/>
        <family val="2"/>
        <scheme val="minor"/>
      </rPr>
      <t>Failure to output requested telemtry; output messages not generated</t>
    </r>
    <r>
      <rPr>
        <sz val="11"/>
        <color theme="1"/>
        <rFont val="Calibri"/>
        <family val="2"/>
        <scheme val="minor"/>
      </rPr>
      <t xml:space="preserve"> (IMU does not output any gyro rate measurements)</t>
    </r>
  </si>
  <si>
    <t>1) Sensor/detector not able to collect measurements
a) Damage to detector elements internal to the gyros (damage mechanisms are specific to the tupe of gyro selected (FOG, RLG, HRG, MEMS); examples for HRG are particle trapped inside or misalighnment of resonator pieces causes friction or disturbs the normal resonance)
b) Environmental conditions degrading gyro measurements (sensitivity to different environmental factors depends on the type of gyro that we select (FOG, RLG, HRG, MEMS); temperature, radiation, sources of vibration close to the IMU are typical factors that can affect gyro measurement accuracy)
2) Electronics/software not able to process or communicate measurements
a) Hardware fault prevents data being reead out from gyro
b) Hardware damage or fault in internal electronics boards or harnessing that prevents gyro data processing
c) Hardware damage or fault in internal electronics boards or harnessing or connectors that prevents generation of properly-formatted telemetry messages
d) Error in IMU processor internal software/firmware - problem with algorithms that read gyro data and formulate telemetry messages</t>
  </si>
  <si>
    <t>IMU switch
If G&amp;C software flags a problem either from the health &amp; status telemetry or with the gyro measurements, it will request action from fault protection. Usually this is by outputting flags that are used in the premise of various autonomy rules.</t>
  </si>
  <si>
    <t>Use star tracker rate data if redundant gyro hardware is not available.
Software reset or IMU power cycle may correct a software or electronics problem.  Switching to the redundant IMU may not fix a problem that lies in common electronics or software.</t>
  </si>
  <si>
    <t>GC-3.1.d</t>
  </si>
  <si>
    <r>
      <rPr>
        <b/>
        <sz val="11"/>
        <color theme="1"/>
        <rFont val="Calibri"/>
        <family val="2"/>
        <scheme val="minor"/>
      </rPr>
      <t>Output telemetry contains insufficient measurements</t>
    </r>
    <r>
      <rPr>
        <sz val="11"/>
        <color theme="1"/>
        <rFont val="Calibri"/>
        <family val="2"/>
        <scheme val="minor"/>
      </rPr>
      <t xml:space="preserve"> (IMU does not output the expected number/quantity of gyro rate measurements or does not generate telemetry messages at expected rate for read out or full complement of measurements not generated for single data message)</t>
    </r>
  </si>
  <si>
    <t>1) Sensor/detector sporadically unable to collect gyro rate data
a) Damage to gyros (damage mechanisms are specific to the tupe of gyro selected (FOG, RLG, HRG, MEMS); examples for HRG are particle trapped inside or misalighnment of resonator pieces causes friction or disturbs the normal resonance)
b) Environmental/viewing conditions degrading gyro measurements (sensitivity to different environmental factors depends on the type of gyro that we select (FOG, RLG, HRG, MEMS); temperature, radiation, sources of vibration close to the IMU are typical factors that can affect gyro measurement accuracy)
2) Intermittent fault in electronics/software disrupts processing of some gyro measurements or prevents communication of some gyro measurements
a) Hardware fault sporadically prevents data being reead out from gyro
b) Hardware damage or fault in internal electronics boards or harnessing that sporadically prevents gyro data processing
c) Hardware damage or fault in internal electronics boards or harnessing or connectors that sporadically prevents generation of properly-formatted telemetry messages
d) Error in IMU processor internal software/firmware - sporadic problem with algorithms that pick off gyro data and package it in telemetry messages</t>
  </si>
  <si>
    <t>GC-3.1.e</t>
  </si>
  <si>
    <r>
      <rPr>
        <b/>
        <sz val="11"/>
        <color theme="1"/>
        <rFont val="Calibri"/>
        <family val="2"/>
        <scheme val="minor"/>
      </rPr>
      <t xml:space="preserve">Output telemetry contains degraded measurements </t>
    </r>
    <r>
      <rPr>
        <sz val="11"/>
        <color theme="1"/>
        <rFont val="Calibri"/>
        <family val="2"/>
        <scheme val="minor"/>
      </rPr>
      <t>(IMU outputs gyro rate data whose quality is less than expected or not meeting spec)</t>
    </r>
  </si>
  <si>
    <t>1) Environmental conditions degrading gyro data
a) CME or other radiation event temporarily causing too much noise in rate data
b) Local source of IMU stimulation (e.g. vibration) causing "noise" in rate data
c) High or low temperature that can't be compensated by internal temperature control mechanisms
2) Error in software or related memory degrades processing of gyro rate measurements
a) Gyro read out or data processing algorithms are incorrect
b) Time stamp associated with gyro rate data is biased from correct time</t>
  </si>
  <si>
    <t>GC-3.1.f</t>
  </si>
  <si>
    <r>
      <rPr>
        <b/>
        <sz val="11"/>
        <color theme="1"/>
        <rFont val="Calibri"/>
        <family val="2"/>
        <scheme val="minor"/>
      </rPr>
      <t>Output telemetry contains incorrect measurements which are flagged valid</t>
    </r>
    <r>
      <rPr>
        <sz val="11"/>
        <color theme="1"/>
        <rFont val="Calibri"/>
        <family val="2"/>
        <scheme val="minor"/>
      </rPr>
      <t xml:space="preserve"> (IMU outputs gyro rate data whose time or rate is wrong but without indicating any problems with the data inits own quality flags)</t>
    </r>
  </si>
  <si>
    <t>1) Environmental/viewing conditions degrading gyro rate data
a) CME or other radiation event temporarily causing too much noise in rate data
b) Local source of IMU stimulation (e.g. vibration) causing "noise" in rate data
c) High or low temperature that can't be compensated by internal temperature control mechanisms
2) Error in software or related memory corrupts processing of gyro rate measurements
a) Error in formulas that package raw gyro readout info rate message telemetry
b) Error in algorithm that generates time stamps for gyro rate data
3) Error in hardware chain for gyro readout causes incorrect data to be used by processing software - raw readings are corrupted and don't reflect actual gyro output</t>
  </si>
  <si>
    <t>IMU switch
If G&amp;C software flags a problem either from the health &amp; status telemetry or with the gyro rates, it will request action from fault protection. Usually this is by outputting flags that are used in the premise of various autonomy rules.</t>
  </si>
  <si>
    <t>GC-3.2</t>
  </si>
  <si>
    <t>IMU Side B</t>
  </si>
  <si>
    <t>GC-4</t>
  </si>
  <si>
    <t>GC-4.1</t>
  </si>
  <si>
    <t>Rx Wh 1</t>
  </si>
  <si>
    <t>GC-4.1.a</t>
  </si>
  <si>
    <r>
      <rPr>
        <b/>
        <sz val="11"/>
        <color theme="1"/>
        <rFont val="Calibri"/>
        <family val="2"/>
        <scheme val="minor"/>
      </rPr>
      <t>Unable to exert force/torque on spacecraft</t>
    </r>
    <r>
      <rPr>
        <sz val="11"/>
        <color theme="1"/>
        <rFont val="Calibri"/>
        <family val="2"/>
        <scheme val="minor"/>
      </rPr>
      <t xml:space="preserve"> (flywheel is not being acted on to maintain or change its spin; flywheel naturally spins down due to losses in the system (friction); flywheel is unable to rotate)</t>
    </r>
  </si>
  <si>
    <t>1) Wheel not responding to commands at all - mechanical failure
a) Large increase in internal friction so that motor cannot overcome friction forces and move the flywheel (loss of lubricant, serious degradation of lubricant or bearings)
b) Imbalance/misalignment in flywheel relative to motor or housing causes it to get stuck (unable to rotate)
c) Particles break off inside housing and eventually get stuck in the wrong place so flywheel can't move
2) Wheel not responding to commands at all - electrical failure
a) Electric motor fails - can't control electric and magnetic fields to move flywheel
b) No power reaching wheel
c) Internal break in wiring for power or in lines between electronics and motor
3) Wheel not responding to commands at all - communication failure - electronic interface that receives torque commands is broken (internal harness fault, board fault, etc.)</t>
  </si>
  <si>
    <t>All except launch (of less concern when thrusters are being used for attitude control, but still will have some effect since we  continue to command the wheels during TCMs and momentum dumps)</t>
  </si>
  <si>
    <t>1) Flywheel effectively stopped.
2) Flywheel will naturally spin down if not actively controlled by motor; should reach a low or zero speed equilibrium but could be kicked up again by external forces (i.e., thruster firing). If motor has failed wheel will consume less or no power.
3) Flywheel will naturally spin down if not actively controlled by motor; should reach a low or zero speed equilibrium but could be kicked up again by external forces (i.e., thruster firing).</t>
  </si>
  <si>
    <t>Controller will continue to command all 4 wheels but resulting torque will be in error because one of the wheels is not responding as expected.  Most likely the other 3 wheels will be able to pick up the slack and maintain desired attitude, just not as accurately. Probably will not meet jitter requirements and may not meet science pointing accuracy requirements as wheel is spinning down.
G&amp;C SW will stop using affected wheel in control loop, but will eventually also flag autonomy to power down wheel.</t>
  </si>
  <si>
    <t>Ground might attempt a power switch.</t>
  </si>
  <si>
    <t>First action would be to switch sides (REM) for commanding of the wheels (or just this wheel if we can do it on a per wheel basis) - assuming the failure is in the communication chain and 3 other wheels are responding. I don't think the wheel itself will have internally redundant command interfaces that could be switched. If the wheel is still not responding after side switch, power off the wheel and set it unavailable to the control system. In theory we can take one wheel out of the loop and still control with 3 wheels only. May need a  momentum dump sooner when down to 3 wheels.
If 2 or more wheels fail, we switch to thrusters for attitude control. 
For this case, we are assuming that the failed wheel either isn't rotating at all or only rotates at very low rate, mostly constrained by friction in the system.
Non-redundant controller input from multiplexer to wheel.  Order of remediation probably depends on wheel selected (depends on available telemetry)</t>
  </si>
  <si>
    <t>GC-4.1.b</t>
  </si>
  <si>
    <t>Case 1: Incorrect force/torque exerted on spacecraft</t>
  </si>
  <si>
    <t>Frozen torque command - direction and magnitude stay at some fixed value; include both max and below max magnitude values.</t>
  </si>
  <si>
    <t>Impact depends on what level the command was when frozen - if large we get in trouble faster. The momentum will be higher, but may or may not be at the dump limit when the wheel reaches max speed.  The other wheels will try to fight the one wheel but will likely saturate and once 2 of them are saturated, we lose controllability. If the system can do a momentum dump before 2 of the wheels reach saturation, we may survive longer but dumps will be done more frequently (if allowed) since the failed wheel has reached its mom storage limit.</t>
  </si>
  <si>
    <t>For this case, we are assuming that the failed wheel is still actively rotating and not in the way the controller commanded it to.  The best first action may depend on how the wheel is not responding. If we see that a wheel is ramping up to max speed, it might be better just to turn it off than to try switching sides. Some wheels have a built-in feature to turn off when a max speed is reached (which is over the max possible command). A side switch might fix a problem with direction or magnitude part of the torque command being frozen.  I don't think the wheel itself will have internally redundant command interfaces that could be switched . If the wheel is still not responding after side switch, power off the wheel and set it unavailable to the control system. In theory we can take one wheel out of the loop and still control with 3 wheels only. May need a  momentum dump sooner when down to 3 wheels.
If 2 or more wheels fail, we switch to thrusters for attitude control. 
If we are able to reliably detect that the wheel persists in not responding to toqrue commands, we should shut it down. We may take other actions first to be sure it's really not able to respond normally.</t>
  </si>
  <si>
    <t>GC-4.1.c</t>
  </si>
  <si>
    <t>Case 2: Incorrect force/torque exerted on spacecraft</t>
  </si>
  <si>
    <t>Direction stuck at + or -, magnitude correct responding only to magnitude part of command.</t>
  </si>
  <si>
    <t>Possible if too many wheels reach saturation before a momentum dump can be performed.</t>
  </si>
  <si>
    <t>GC-4.1.d</t>
  </si>
  <si>
    <t>Case 3: Incorrect force/torque exerted on spacecraft</t>
  </si>
  <si>
    <t>Direction reversed, magnitude correct - error  in wheel interface electronics; most wheels have separate inputs for the direction and magnitude of the commanded torque that are probably processed separately in the wheel electronics.</t>
  </si>
  <si>
    <t>Wheel will spin in opposite direction from commanded direction and exert a torque that fights against the desired control. Won't necessarily reach saturation (max speed) since direction sign can still change with time.</t>
  </si>
  <si>
    <t>Probably not in this case.</t>
  </si>
  <si>
    <t>Will do polarity tests pre-launch that should detect mis-wiring or miscommunication between control software and wheels, but I guess it's possible that something can break or be affected by environment to introduce errors in the command chain.
These are really errors in how we wire up the command interface to the wheels. The vendors would not give us a wheel that responded in the reverse direction to the interface in their ICDs and other documentation. I suppose something in the electronics could spontaneously flip that might cause this, but a miswiring on our side is more likely.</t>
  </si>
  <si>
    <t>GC-4.1.e</t>
  </si>
  <si>
    <t>Case 4: Incorrect force/torque exerted on spacecraft</t>
  </si>
  <si>
    <t>Magnitude stuck, direction correct; responding only to direction part of command, but non-zero magnitude; include both max and below max magnitude values.</t>
  </si>
  <si>
    <t>Possible, but less likely if torque magnitude is lower.</t>
  </si>
  <si>
    <t>GC-4.1.f</t>
  </si>
  <si>
    <t>Case 5: Incorrect force/torque exerted on spacecraft</t>
  </si>
  <si>
    <t>Wheel responding significantly out-of-spec - magnitude and direction of torque command are correct, but torque output to spacecraft deviates from it
a) Localized increase in friction in parts of flywheel rotation; general increase in friction causing wheel to be sluggish bot not enough to completely stop it from moving.
b) Imbalance causing very irrecular rotation of flywheel.
c) Electric motor failure - intermittent glitch in motor configuration causes very erratic resopnse to the wheel torque commands.</t>
  </si>
  <si>
    <t>a) If wheel is sluggish, it puts out less torque than commanded and may consume more power as the motor works to overcome bigger loss effects. 
b) If wheel is "energetic", it puts out more torque than commanded. (unlikely - usually it's the losses that are bigger than expected).
c) If wheel is erratic, it essentially acts as a random disturbance torque on the system. Sometimes it may contribute to what the controller wants done, but not reliably so. Wheel may consume more power depending on how the erractic behavior manifests itself.</t>
  </si>
  <si>
    <t>a) Turns will take longer to complete, may deviate more from target attitude than desired as remaining wheels work to pick up the slack from the one sluggish wheel.
b) Turns may complete faster.
c) Hard to predict without guessing at the nature of the erratic behavior. But if it's intermittent even at max torque, the other 3 wheels should be able to counter it.</t>
  </si>
  <si>
    <t>a) Possible if failed wheel is still considered available, but depends on momentum state of system when wheel failure occurs and timing of momentum dump logic and wheel fault logic (to turn off misbehaving wheel)
b) Possible if failed wheel is still considered available, but depends on momentum state of system when wheel failure occurs and timing of momentum dump logic and wheel fault logic (to turn off misbehaving wheel)
c) Unlikely in this case</t>
  </si>
  <si>
    <t>GC-4.1.g</t>
  </si>
  <si>
    <t>Degraded force/torque exerted on spacecraft</t>
  </si>
  <si>
    <t>1) Slight deviation in magnitude of torque, direction correct; leading to a sluggish system, but not likely leading to any gross failure
2) Wheel responding slightly out-of-spec
a) More friction than expected
b) Imbalance causing irregular rotation of flywheel
c) Electric motor causing motor control actions to be just slightly off what is needed to get wheel to desired torque</t>
  </si>
  <si>
    <t>1) Other 3 wheels will make up the slack; turns may take slightly longer.
2) May not meet jitter requirements if wheel disturbance is out of spec; probably can continue to meet pointing accuracy requirements if the other 3 wheels are still performing in spec.</t>
  </si>
  <si>
    <t>Science measurements possibly degraded (WISPR) if jitter requirements are violated. If offending wheel is disabled, will need momentum dumps more often, using more fuel</t>
  </si>
  <si>
    <t>May be able to detect something like this by long-term trending of wheel speed and torque assuming we get enough telemetry to the ground</t>
  </si>
  <si>
    <t>GC-4.1.h</t>
  </si>
  <si>
    <t>Failure to output requested telemetry; output messages not generated</t>
  </si>
  <si>
    <t>1) Permanent loss of tachometer data - cause depends on mechanism that wheel uses to relay speed data.  Calculation of wheel speed can be done in wheel itself or in flight software using counts or similar data output by wheel tachometer.
2) Loss of feedback of torque or other health &amp; status telemetry - may only be loss of monitor data, these data are not directly used in the control loop; failure in wheel electronics - can't read data from internal source, can't correctly generate telemetry message, etc.</t>
  </si>
  <si>
    <t>1) Incorrect estimate of wheel and system momentum. Might wait longer than we should to initiate a momentum dump. If the other 3 wheels still have valid speed estimates and we have valid angular rate estimate, we should be ok. 
2) G&amp;C software loses ability to detect some problems with the wheel.</t>
  </si>
  <si>
    <t xml:space="preserve">1) No effect.
2) G&amp;C will have less data for long-term trending of wheel performance. </t>
  </si>
  <si>
    <t>1) Unlikely
2) No</t>
  </si>
  <si>
    <t>1) No wheel speed messages for some long period of time.
2) No wheel telemetry messages received for some long period of time.</t>
  </si>
  <si>
    <t>Switch to other side for wheel telemetry interface to see if telemetry is restored. Power cycling the wheel could clear an electronics problem. May not help if the problem is internal to the wheel. Would not recommend anything other than side switch for on-board autonomy.
Might try  a flight software change to propagate wheel speed from last valid estimate and torque commands.
Might try turning off wheel, depending on lost telemetry.</t>
  </si>
  <si>
    <t>GC-4.1.i</t>
  </si>
  <si>
    <t>Output telemetry contains insufficient measurements</t>
  </si>
  <si>
    <t>1) Temporary loss of tachometer counts or wheel speed data - intermitten skips or repeats, short periods of no data
2) Skips and gaps in feedback of torque or other health &amp; status telemetry - may only be loss of monitor data, these data are not directly used in the control loop</t>
  </si>
  <si>
    <t>1) Incorrect estimate of wheel and system momentum if can't include a wheel speed in the computation.
Might initiate a dump when not needed or wait too long to initiate a dump if skipped counts cause wheel to appear to be rotating much faster or slower than it actually is.
2) G&amp;C has gaps in ability to detect some problems with the wheel.</t>
  </si>
  <si>
    <t xml:space="preserve">1) Might do more momentum dumps than needed if errors in wheel speed estimate are not detected.  More momentum dumps decreased science time and increase propellant usage (should have sufficient margin).
2) G&amp;C will have less data for long-term trending of wheel performance. </t>
  </si>
  <si>
    <t>1) Unlikely - if too much time lapses between momentum dumps, the SLSes will see the Sun prior to umbra violation and safe the s/c.
2) No</t>
  </si>
  <si>
    <t>Switch to other side for wheel telemetry interface to see if telemetry is restored. Power cycling the wheel could clear an electronics problem. May not help if the problem is internal to the wheel. Would not recommend anything other than side switch for on-board autonomy.
If error persists, might take wheel off-line.</t>
  </si>
  <si>
    <t>GC-4.1.j</t>
  </si>
  <si>
    <t>Output telemetry contains incorrect measurements which are flagged valid</t>
  </si>
  <si>
    <t>Tachometer outputs wrong signals/counts or incorrect wheel speed is output</t>
  </si>
  <si>
    <t>Might do more momentum dumps than needed if errors in wheel speed estimate are not detected.  More momentum dumps decreased science time and increase propellant usage (should have sufficient margin).</t>
  </si>
  <si>
    <t>Unlikely - if too much time lapses between momentum dumps, the SLSes will see the Sun prior to umbra violation and safe the s/c.</t>
  </si>
  <si>
    <t>Power cycling the wheel could clear an electronics problem. May not help if the problem is internal to the wheel. Might try  a flight software change to propagate wheel speed using torque commands - ignore erroneous telemetry. Or might be possible to correct telemetry if we can back out correct wheel speeds from ground analysis of telemetry over long time periods.
If error persists, might take wheel off-line.</t>
  </si>
  <si>
    <t>GC-4.1.k</t>
  </si>
  <si>
    <t>Higher friction in a wheel happens in combination with a side switch (for other reasons)</t>
  </si>
  <si>
    <t>Wheel spins down due to side switch.  Only a single wheel is affected by the friction, but all wheels are affected by the side switch.</t>
  </si>
  <si>
    <t>Spacecraft turns (direction and speed depends on conditions at time of side switch).</t>
  </si>
  <si>
    <t>Possibly mission-ending.</t>
  </si>
  <si>
    <t>Possible, depending on where in orbit, how fast, and which direction it's turning.</t>
  </si>
  <si>
    <t>Wheel spins down.</t>
  </si>
  <si>
    <t>OK due to margin with other three.</t>
  </si>
  <si>
    <t>- PDU current goes to 0
- Expect otuput data and acknowledge commands that aren't sent
- G&amp;C SW should flag it and tell FSW.</t>
  </si>
  <si>
    <t>Commands from TAC</t>
  </si>
  <si>
    <t>Wheel would spin down if not commanded.</t>
  </si>
  <si>
    <t>Controller will see attitude and rate errors and will try to get them to 0.  FSW will re-command.  Could switch to other TAC.</t>
  </si>
  <si>
    <t>Stop acknowledging commands.</t>
  </si>
  <si>
    <t>GC-4.2</t>
  </si>
  <si>
    <t>Rx Wh 2</t>
  </si>
  <si>
    <t>GC-4.3</t>
  </si>
  <si>
    <t>Rx Wh 3</t>
  </si>
  <si>
    <t>GC-4.4</t>
  </si>
  <si>
    <t>Rx Wh 4</t>
  </si>
  <si>
    <t>* for instrument teams please list "instrument" if there is fault management internal to your instrument that will respond to fault condition, list "system" if you want the spacecraft to respond using one of the pre-determined rules</t>
  </si>
  <si>
    <t>Notes:</t>
  </si>
  <si>
    <t>AV-3.1.01</t>
  </si>
  <si>
    <t>AV-3.1.01.a</t>
  </si>
  <si>
    <t>AV-3.1.01.b</t>
  </si>
  <si>
    <t>AV-3.1.01.c</t>
  </si>
  <si>
    <t>AV-3.1.02</t>
  </si>
  <si>
    <t>AV-3.1.03</t>
  </si>
  <si>
    <t>AV-3.1.04</t>
  </si>
  <si>
    <t>AV-3.1.05</t>
  </si>
  <si>
    <t>AV-3.1.06</t>
  </si>
  <si>
    <t>AV-3.1.07</t>
  </si>
  <si>
    <t>AV-3.1.08</t>
  </si>
  <si>
    <t>AV-3.2.01</t>
  </si>
  <si>
    <t>AV-3.2.02</t>
  </si>
  <si>
    <t>AV-3.2.03</t>
  </si>
  <si>
    <t>AV-3.2.04</t>
  </si>
  <si>
    <t>AV-3.2.05</t>
  </si>
  <si>
    <t>AV-3.2.06</t>
  </si>
  <si>
    <t>AV-3.2.07</t>
  </si>
  <si>
    <t>AV-3.2.08</t>
  </si>
  <si>
    <t>AV-4.1.1</t>
  </si>
  <si>
    <t>AV-4.1.1.a</t>
  </si>
  <si>
    <t>AV-4.1.1.b</t>
  </si>
  <si>
    <t>AV-4.1.1.c</t>
  </si>
  <si>
    <t>AV-4.1.2</t>
  </si>
  <si>
    <t>AV-4.1.2.a</t>
  </si>
  <si>
    <t>AV-4.1.2.1</t>
  </si>
  <si>
    <t>AV-4.1.2.1.a</t>
  </si>
  <si>
    <t>AV-4.1.2.1.b</t>
  </si>
  <si>
    <t>AV-4.1.2.2</t>
  </si>
  <si>
    <t>AV-4.1.2.2.a</t>
  </si>
  <si>
    <t>AV-4.1.2.2.b</t>
  </si>
  <si>
    <t>AV-4.1.3</t>
  </si>
  <si>
    <t>AV-4.1.3.a</t>
  </si>
  <si>
    <t>AV-4.1.3.1</t>
  </si>
  <si>
    <t>AV-4.1.3.1.a</t>
  </si>
  <si>
    <t>AV-4.1.3.1.b</t>
  </si>
  <si>
    <t>AV-4.1.3.1.c</t>
  </si>
  <si>
    <t>AV-4.1.3.1.d</t>
  </si>
  <si>
    <t>AV-4.1.3.2</t>
  </si>
  <si>
    <t>AV-4.1.3.2.a</t>
  </si>
  <si>
    <t>AV-4.1.3.2.b</t>
  </si>
  <si>
    <t>AV-4.1.3.3</t>
  </si>
  <si>
    <t>AV-4.1.3.3.a</t>
  </si>
  <si>
    <t>AV-4.1.3.3.b</t>
  </si>
  <si>
    <t>AV-4.1.3.3.c</t>
  </si>
  <si>
    <t>AV-4.1.4</t>
  </si>
  <si>
    <t>AV-4.1.5</t>
  </si>
  <si>
    <t>AV-4.2.1</t>
  </si>
  <si>
    <t>AV-4.2.2</t>
  </si>
  <si>
    <t>AV-4.2.3</t>
  </si>
  <si>
    <t>AV-4.2.4</t>
  </si>
  <si>
    <t>AV-4.2.5</t>
  </si>
  <si>
    <t>AV-4.1.1.d</t>
  </si>
  <si>
    <t>AV-4.1.2.b</t>
  </si>
  <si>
    <t>AV-4.1.2.c</t>
  </si>
  <si>
    <t>AV-4.1.2.d</t>
  </si>
  <si>
    <t>AV-4.1.2.e</t>
  </si>
  <si>
    <t>AV-4.1.2.f</t>
  </si>
  <si>
    <t>AV-4.1.2.g</t>
  </si>
  <si>
    <t>AV-4.1.2.h</t>
  </si>
  <si>
    <t>AV-4.1.2.i</t>
  </si>
  <si>
    <t>AV-4.1.2.j</t>
  </si>
  <si>
    <t>AV-4.1.2.k</t>
  </si>
  <si>
    <t>AV-4.1.2.2.c</t>
  </si>
  <si>
    <t>AV-4.1.2.2.d</t>
  </si>
  <si>
    <t>AV-4.1.3.b</t>
  </si>
  <si>
    <t>AV-4.1.3.c</t>
  </si>
  <si>
    <t>AV-4.1.3.d</t>
  </si>
  <si>
    <t>EP-3.1.2.2.c</t>
  </si>
  <si>
    <t>EP-4</t>
  </si>
  <si>
    <t>EP-5</t>
  </si>
  <si>
    <t>Geff Ottman (Avionics)
Richard Nichols (initial PDU)
Sam Sawada (PDU)</t>
  </si>
  <si>
    <t>Kenny Newsome</t>
  </si>
  <si>
    <t>Jack Ercol
HSSSS contact</t>
  </si>
  <si>
    <t>Dave Copeland (Telecomm)
Chris Haskins (FR)</t>
  </si>
  <si>
    <t>TM-1.1.1.c</t>
  </si>
  <si>
    <t>Tim Cole
Weilun Cheng</t>
  </si>
  <si>
    <t>ME-1.1.1.1.d</t>
  </si>
  <si>
    <t>ME-1.1.1.1.e</t>
  </si>
  <si>
    <t>ME-2</t>
  </si>
  <si>
    <t>ME-2.1</t>
  </si>
  <si>
    <t>ME-2.1.1</t>
  </si>
  <si>
    <t>ME-2.1.1.a</t>
  </si>
  <si>
    <t>ME-2.1.1.b</t>
  </si>
  <si>
    <t>ME-2.1.1.c</t>
  </si>
  <si>
    <t>Remediation/ notes</t>
  </si>
  <si>
    <t>Stewart Bushman (Propulsion)
Robin Vaughan (Effects to S/C and/or G&amp;C)</t>
  </si>
  <si>
    <t>1) None
2) S/C explodes</t>
  </si>
  <si>
    <t>1) None assuming 2nd LV works
2) Propellant heats up</t>
  </si>
  <si>
    <t>Liz Abel (Thermal)
Jack Ercol (Active Cooling)</t>
  </si>
  <si>
    <t>2S/R</t>
  </si>
  <si>
    <t>Revisit</t>
  </si>
  <si>
    <t>2R if whole processor is lost
3 if processor can keep working with no WDT</t>
  </si>
  <si>
    <t>Avionics Redundancy Controller (ARC) - Mode Controller 2</t>
  </si>
  <si>
    <t>Avionics Redundancy Controller (ARC) - Mode Controller 3</t>
  </si>
  <si>
    <t>AV-1.3</t>
  </si>
  <si>
    <t>AV-1.4</t>
  </si>
  <si>
    <t>Component/ Instrument telemetry</t>
  </si>
  <si>
    <t>2 - if FIELDS is lost
2R - if a critical component is lost
3 - if another instrument is lost
4 - for other (non-critical) components</t>
  </si>
  <si>
    <t>Switch to B side of avionics</t>
  </si>
  <si>
    <t>X - When we know what loads are where</t>
  </si>
  <si>
    <t>1) 4
2) 2</t>
  </si>
  <si>
    <t>Fails to provide function #1 (main bus voltage for critical and non-critical loads)</t>
  </si>
  <si>
    <t>Fails to provide function #2 (load current telemetry)</t>
  </si>
  <si>
    <t>Fails to provide function #3 (safety bus voltages)</t>
  </si>
  <si>
    <t>4 (with redundant wires)</t>
  </si>
  <si>
    <t>Fails to provide function #4 (capacitance for main bus)</t>
  </si>
  <si>
    <t>Fails to provide function #5 (connection to single-point ground)</t>
  </si>
  <si>
    <t>Fails to provide function #6 (power to unswitched services)</t>
  </si>
  <si>
    <t>Fails to provide function #7 ("common relays")</t>
  </si>
  <si>
    <t>Fails to provide function #8 (connection to umbilical power)</t>
  </si>
  <si>
    <t>Fails to provide function #9a (fuse monitoring)</t>
  </si>
  <si>
    <t>Fails to provide function #9b (arming plug monitoring)</t>
  </si>
  <si>
    <t>Fails to provide function #9c (temperature monitoring)</t>
  </si>
  <si>
    <t>Not currently planning to use this funcitonallity, although that may change later.  In either case, this functionality would be useful for ground, but probably not used autonomously, and would not affect mission success if it failed.</t>
  </si>
  <si>
    <t>2S - if load is FIELDS
2R - if load is critical component
3 - if load is another instrument
4 - if load is non-critical component</t>
  </si>
  <si>
    <t>2 - if load is FIELDS
2R - if load is critical component
3 - if load is another instrument
4 - if load is non-critical component</t>
  </si>
  <si>
    <t>Pulsed load being sent continuous power (rather than pulsed) via high-side FET.  Both FETs would need to fail for this to be a problem (see Propulsion Latch valves for example of what could happen if BOTH FETs failed stuck continuously on for a pulsed load).</t>
  </si>
  <si>
    <t>X (check for double-insulated wires)</t>
  </si>
  <si>
    <r>
      <t xml:space="preserve">Heaters have series redundant thermostats to prevent "stuck on" load </t>
    </r>
    <r>
      <rPr>
        <sz val="11"/>
        <color rgb="FFFF0000"/>
        <rFont val="Calibri"/>
        <family val="2"/>
        <scheme val="minor"/>
      </rPr>
      <t>(need double-insulated wires)</t>
    </r>
    <r>
      <rPr>
        <sz val="11"/>
        <color theme="1"/>
        <rFont val="Calibri"/>
        <family val="2"/>
        <scheme val="minor"/>
      </rPr>
      <t>.  All unswitched loads allocated redundantly, so loss of a single one is ok.</t>
    </r>
  </si>
  <si>
    <t>Relay Cap A - Fuse Module</t>
  </si>
  <si>
    <t>PRIO</t>
  </si>
  <si>
    <t>FET Slice 1 - Circuit Breaker</t>
  </si>
  <si>
    <t>FET Slice 1 - Fuse Module</t>
  </si>
  <si>
    <t>Avionics</t>
  </si>
  <si>
    <t>Buck converters will stay at last commanded level.  Attempt to reset slice.  Eventually load requirements will change, but provided power will not.  Battery will discharge.  Switch sides of Avionics.</t>
  </si>
  <si>
    <t>EPS</t>
  </si>
  <si>
    <t>Solar Array Junction Card 1</t>
  </si>
  <si>
    <t>2R - if ECU is non-recoverable
4 - if ECU can recover</t>
  </si>
  <si>
    <t>Switch to Redundant Side ECU
Impact to Fault Management: If Side A fails, we will no longer be able to  handle position mis-match faults in same manner - where redundant side potentiometers are used as "third vote"</t>
  </si>
  <si>
    <t>G&amp;C</t>
  </si>
  <si>
    <t>Depends on the size of the delay and how erratically the data are delivered to the G&amp;C software. G&amp;C can't take action to correct attitude until SLS data indicate a violation.  If we are always getting information from both sides of each head, and the delay only affects one side then we can use the readings from the other side.</t>
  </si>
  <si>
    <t>Rxn Wheel 1</t>
  </si>
  <si>
    <r>
      <rPr>
        <b/>
        <sz val="11"/>
        <color theme="1"/>
        <rFont val="Calibri"/>
        <family val="2"/>
        <scheme val="minor"/>
      </rPr>
      <t>Case 1: Failure to output requested telemetry; output messages not generated.</t>
    </r>
    <r>
      <rPr>
        <sz val="11"/>
        <color theme="1"/>
        <rFont val="Calibri"/>
        <family val="2"/>
        <scheme val="minor"/>
      </rPr>
      <t xml:space="preserve">  (One solar limb sensor head does not output any Sun presence or offset angle data (presumes that we get to an attitude where the head would see the Sun so that it should be outputting Sun presence flags and offset angle values).)</t>
    </r>
  </si>
  <si>
    <r>
      <rPr>
        <b/>
        <sz val="11"/>
        <color theme="1"/>
        <rFont val="Calibri"/>
        <family val="2"/>
        <scheme val="minor"/>
      </rPr>
      <t>Case 2: Failure to output requested telemetry; output messages not generated.</t>
    </r>
    <r>
      <rPr>
        <sz val="11"/>
        <color theme="1"/>
        <rFont val="Calibri"/>
        <family val="2"/>
        <scheme val="minor"/>
      </rPr>
      <t xml:space="preserve">  (One side of SLS electronics does not output any Sun presence or offset angle data (presumes that we get to an attitude where one or more heads would see the Sun so that it should be outputting Sun presence flags and offset angle values).)</t>
    </r>
  </si>
  <si>
    <t>Cooling</t>
  </si>
  <si>
    <t>Telecomm</t>
  </si>
  <si>
    <t>2 - if data return is too low
3 - if science requirements can still be met</t>
  </si>
  <si>
    <t>HGA Antenna</t>
  </si>
  <si>
    <t>Mech</t>
  </si>
  <si>
    <t>2 - if enough critical components/ instruments are damaged
3 - if only loss of MAG sensor</t>
  </si>
  <si>
    <t>Solar Array Flap Actuator</t>
  </si>
  <si>
    <t>Solar Array Feather Actuator</t>
  </si>
  <si>
    <t>MAG Boom</t>
  </si>
  <si>
    <t>Propulsion</t>
  </si>
  <si>
    <r>
      <t>Turn other transducer on, when it's necessary (probably at least for every TCM), might require switching avionics sides (</t>
    </r>
    <r>
      <rPr>
        <sz val="11"/>
        <color rgb="FFFF0000"/>
        <rFont val="Calibri"/>
        <family val="2"/>
        <scheme val="minor"/>
      </rPr>
      <t>TBD</t>
    </r>
    <r>
      <rPr>
        <sz val="11"/>
        <color theme="1"/>
        <rFont val="Calibri"/>
        <family val="2"/>
        <scheme val="minor"/>
      </rPr>
      <t>)</t>
    </r>
  </si>
  <si>
    <t>1) Couldn't cycle valve
2) LV heats up</t>
  </si>
  <si>
    <t>1 - if causes an umbra violation
2 - if fuel is significantly depleted or orbit significantly changed
3 - if mission is impacted by fuel loss or orbit change</t>
  </si>
  <si>
    <t>Pressure Transducer A</t>
  </si>
  <si>
    <t>Latch Valve A</t>
  </si>
  <si>
    <t>1) 4
2) 1</t>
  </si>
  <si>
    <t>2R/4</t>
  </si>
  <si>
    <t>1) Assembly/ installation failure
2) adhesive failure/defect</t>
  </si>
  <si>
    <t>Thermal</t>
  </si>
  <si>
    <t>Severity 1s</t>
  </si>
  <si>
    <t>Severity 2s</t>
  </si>
  <si>
    <t>Description</t>
  </si>
  <si>
    <t>3rd-stage failure (to be expanded)</t>
  </si>
  <si>
    <t>ARC failure (to be expanded)</t>
  </si>
  <si>
    <t>Battery fails (to be expanded)</t>
  </si>
  <si>
    <t>Coolant system accumulator fails</t>
  </si>
  <si>
    <t>TCCS-ACCU-1
TCCS-ACCU-2
TCCS-ACCU-3
TCCS-ACCU-4</t>
  </si>
  <si>
    <t>Cooling system pipe leaks</t>
  </si>
  <si>
    <t>Cooling system valve leaks (external)</t>
  </si>
  <si>
    <t>TCS-LV1-6
TCS-LV2-6
TCS-LV3-3
TCS-LV3-4
TCS-CV1-4
TCS-MV-3</t>
  </si>
  <si>
    <t>TCS-LV1-4
TCS-LV1-5</t>
  </si>
  <si>
    <t>Cooling system latch valve 1 fails closed</t>
  </si>
  <si>
    <t>Cooling system latch valve 2 fails closed</t>
  </si>
  <si>
    <t>Cooling system latch valve 3 fails closed</t>
  </si>
  <si>
    <t>TCS-LV2-4
TCS-LV2-5</t>
  </si>
  <si>
    <t>G&amp;C system commissioning fails (to be expanded)</t>
  </si>
  <si>
    <t>HGA actuator fails</t>
  </si>
  <si>
    <t>ME-1.2.1.a
ME-1.2.1.b
ME-1.2.1.c
ME-1.2.1.d
ME-1.2.1.e</t>
  </si>
  <si>
    <t>2 (worst case)</t>
  </si>
  <si>
    <t>HGA deployment fails (to be expanded)</t>
  </si>
  <si>
    <t>ME-1.2.1.f
ME-1.2.1.g
ME-1.2.1.h</t>
  </si>
  <si>
    <t>HGA hardware failure</t>
  </si>
  <si>
    <t>TM-9.1.a
TM-9.1.b</t>
  </si>
  <si>
    <t>Telecom Hybrid failure</t>
  </si>
  <si>
    <t>Launch fails</t>
  </si>
  <si>
    <t>TBE</t>
  </si>
  <si>
    <t>Power Bus Junction card fails</t>
  </si>
  <si>
    <t>EP-1.1.1.a
EP-1.1.1.b
EP-1.1.1.c</t>
  </si>
  <si>
    <t>4 (assumes EPS can switch to "side B," but there is only one power bus junction slice, so this may need revisiting</t>
  </si>
  <si>
    <t>X (only one slice, can't "switch sides")</t>
  </si>
  <si>
    <t>Thruster leak</t>
  </si>
  <si>
    <t>PR-8.02.3.a</t>
  </si>
  <si>
    <t>PR-8.02.3.b</t>
  </si>
  <si>
    <t>PR-8.03.3.a</t>
  </si>
  <si>
    <t>PR-8.03.3.b</t>
  </si>
  <si>
    <t>PR-8.04.3.a</t>
  </si>
  <si>
    <t>PR-8.04.3.b</t>
  </si>
  <si>
    <t>PR-8.05.3.a</t>
  </si>
  <si>
    <t>PR-8.05.3.b</t>
  </si>
  <si>
    <t>PR-8.06.3.a</t>
  </si>
  <si>
    <t>PR-8.06.3.b</t>
  </si>
  <si>
    <t>PR-8.07.3.a</t>
  </si>
  <si>
    <t>PR-8.07.3.b</t>
  </si>
  <si>
    <t>PR-8.08.3.a</t>
  </si>
  <si>
    <t>PR-8.08.3.b</t>
  </si>
  <si>
    <t>PR-8.09.3.a</t>
  </si>
  <si>
    <t>PR-8.09.3.b</t>
  </si>
  <si>
    <t>PR-8.10.3.a</t>
  </si>
  <si>
    <t>PR-8.10.3.b</t>
  </si>
  <si>
    <t>PR-8.11.3.a</t>
  </si>
  <si>
    <t>PR-8.12.3.a</t>
  </si>
  <si>
    <t>PR-8.12.3.b</t>
  </si>
  <si>
    <t>PR-8.11.3.b</t>
  </si>
  <si>
    <t>1 (worst case)</t>
  </si>
  <si>
    <t>Propellant tank failure</t>
  </si>
  <si>
    <t>PR-2.a
PR-2.b
PR-2.c</t>
  </si>
  <si>
    <t>TM-7.1.c
TM-7.1.d</t>
  </si>
  <si>
    <t>RF SW 3 complete failure (should be SW 1?)</t>
  </si>
  <si>
    <t>RF SW 4 complete failure (should be SW 2?)</t>
  </si>
  <si>
    <t>TM-7.2.c
TM-7.2.d</t>
  </si>
  <si>
    <t>Solar array junction board hardware failure</t>
  </si>
  <si>
    <t>Solar array deployment fails (to be expanded)</t>
  </si>
  <si>
    <t>SSR A hardware failure</t>
  </si>
  <si>
    <t>SSR B hardware failure</t>
  </si>
  <si>
    <t>AV-2.1.5</t>
  </si>
  <si>
    <t>AV-2.1.5.a</t>
  </si>
  <si>
    <t>AV-2.1.5.b</t>
  </si>
  <si>
    <t>AV-2.1.5.c</t>
  </si>
  <si>
    <t>AV-2.1.5.d</t>
  </si>
  <si>
    <t>AV-2.1.5.1</t>
  </si>
  <si>
    <t>AV-2.1.5.1.a</t>
  </si>
  <si>
    <t>Design under review</t>
  </si>
  <si>
    <t>Component doesn't exist (actuator controlled by the ECU which is redundant) - will be removed from PRA</t>
  </si>
  <si>
    <t>Should be added to FMEA</t>
  </si>
  <si>
    <t>EP-1.1.2.a
EP-1.1.2.b
EP-1.1.2.c
EP-1.1.2.d</t>
  </si>
  <si>
    <t>4 (assumes EPS can switch to "side B," but there is only one solar array junction board, so this may need revisiting</t>
  </si>
  <si>
    <t>No effect if power is only lost to one side of electronics,</t>
  </si>
  <si>
    <t>Relay commands</t>
  </si>
  <si>
    <t>IMU remains in current configuration</t>
  </si>
  <si>
    <t>No effect until the IMU configuration needs to be changed.</t>
  </si>
  <si>
    <t>Should always be able to have 3 gyros and one data interface board working.  Might not be able to access all the accelerometers, which means that TCMs could not be performed in closed-loop mode.</t>
  </si>
  <si>
    <t>IMU shuts down</t>
  </si>
  <si>
    <t>Switch sides of IMU</t>
  </si>
  <si>
    <t>Data (commands from the SCIF)</t>
  </si>
  <si>
    <t>Some IMU data is lost</t>
  </si>
  <si>
    <t>Not a credible failure</t>
  </si>
  <si>
    <t>Severities</t>
  </si>
  <si>
    <t>In Work</t>
  </si>
  <si>
    <t>Total</t>
  </si>
  <si>
    <t>Telecom</t>
  </si>
  <si>
    <t>Mechanisms</t>
  </si>
  <si>
    <t>UV</t>
  </si>
  <si>
    <t>Hardware</t>
  </si>
  <si>
    <t>None Needed</t>
  </si>
  <si>
    <t>None Available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</si>
</sst>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sz val="9"/>
      <color theme="1"/>
      <name val="Arial"/>
      <family val="2"/>
    </font>
    <font>
      <sz val="11"/>
      <name val="Calibri"/>
      <family val="2"/>
      <scheme val="minor"/>
    </font>
    <font>
      <b/>
      <sz val="11"/>
      <name val="Calibri"/>
      <family val="2"/>
      <scheme val="minor"/>
    </font>
    <font>
      <sz val="9"/>
      <name val="Arial"/>
      <family val="2"/>
    </font>
    <font>
      <b/>
      <sz val="9"/>
      <name val="Arial"/>
      <family val="2"/>
    </font>
    <font>
      <sz val="8"/>
      <color indexed="81"/>
      <name val="Tahoma"/>
      <family val="2"/>
    </font>
    <font>
      <b/>
      <sz val="8"/>
      <color indexed="81"/>
      <name val="Tahoma"/>
      <family val="2"/>
    </font>
    <font>
      <sz val="11"/>
      <name val="Symbol"/>
      <family val="1"/>
      <charset val="2"/>
    </font>
    <font>
      <sz val="10"/>
      <color indexed="8"/>
      <name val="Arial"/>
      <family val="2"/>
    </font>
    <font>
      <sz val="11"/>
      <color indexed="8"/>
      <name val="Calibri"/>
      <family val="2"/>
      <scheme val="minor"/>
    </font>
    <font>
      <sz val="11"/>
      <color rgb="FFFF0000"/>
      <name val="Calibri"/>
      <family val="2"/>
      <scheme val="minor"/>
    </font>
    <font>
      <b/>
      <sz val="11"/>
      <color indexed="8"/>
      <name val="Calibri"/>
      <family val="2"/>
      <scheme val="minor"/>
    </font>
    <font>
      <b/>
      <sz val="8"/>
      <color rgb="FF000000"/>
      <name val="MS Sans Serif"/>
      <family val="2"/>
    </font>
    <font>
      <sz val="10"/>
      <color rgb="FF000000"/>
      <name val="Arial"/>
      <family val="2"/>
    </font>
    <font>
      <sz val="10"/>
      <color theme="1"/>
      <name val="Arial"/>
      <family val="2"/>
    </font>
    <font>
      <b/>
      <i/>
      <sz val="14"/>
      <color theme="1"/>
      <name val="Calibri"/>
      <family val="2"/>
      <scheme val="minor"/>
    </font>
    <font>
      <b/>
      <i/>
      <sz val="14"/>
      <name val="Calibri"/>
      <family val="2"/>
      <scheme val="minor"/>
    </font>
    <font>
      <b/>
      <i/>
      <sz val="11"/>
      <name val="Calibri"/>
      <family val="2"/>
      <scheme val="minor"/>
    </font>
    <font>
      <b/>
      <i/>
      <sz val="11"/>
      <color theme="1"/>
      <name val="Calibri"/>
      <family val="2"/>
      <scheme val="minor"/>
    </font>
    <font>
      <i/>
      <sz val="11"/>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0000"/>
        <bgColor indexed="64"/>
      </patternFill>
    </fill>
    <fill>
      <patternFill patternType="solid">
        <fgColor rgb="FF7030A0"/>
        <bgColor indexed="64"/>
      </patternFill>
    </fill>
    <fill>
      <patternFill patternType="solid">
        <fgColor rgb="FFFFFFFF"/>
        <bgColor indexed="64"/>
      </patternFill>
    </fill>
    <fill>
      <patternFill patternType="solid">
        <fgColor rgb="FFF0F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42">
    <border>
      <left/>
      <right/>
      <top/>
      <bottom/>
      <diagonal/>
    </border>
    <border>
      <left/>
      <right/>
      <top style="medium">
        <color indexed="64"/>
      </top>
      <bottom/>
      <diagonal/>
    </border>
    <border>
      <left/>
      <right/>
      <top/>
      <bottom style="medium">
        <color indexed="64"/>
      </bottom>
      <diagonal/>
    </border>
    <border>
      <left/>
      <right/>
      <top/>
      <bottom style="thick">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top/>
      <bottom style="medium">
        <color indexed="64"/>
      </bottom>
      <diagonal/>
    </border>
    <border>
      <left style="dotted">
        <color auto="1"/>
      </left>
      <right style="dotted">
        <color auto="1"/>
      </right>
      <top/>
      <bottom style="hair">
        <color indexed="64"/>
      </bottom>
      <diagonal/>
    </border>
    <border>
      <left style="dotted">
        <color auto="1"/>
      </left>
      <right style="dotted">
        <color auto="1"/>
      </right>
      <top/>
      <bottom style="thin">
        <color indexed="64"/>
      </bottom>
      <diagonal/>
    </border>
    <border>
      <left style="dotted">
        <color auto="1"/>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tted">
        <color rgb="FF000000"/>
      </right>
      <top/>
      <bottom style="dotted">
        <color rgb="FF000000"/>
      </bottom>
      <diagonal/>
    </border>
    <border>
      <left/>
      <right style="dotted">
        <color auto="1"/>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dotted">
        <color indexed="64"/>
      </left>
      <right/>
      <top style="medium">
        <color indexed="64"/>
      </top>
      <bottom style="dotted">
        <color indexed="64"/>
      </bottom>
      <diagonal/>
    </border>
    <border>
      <left style="dotted">
        <color indexed="64"/>
      </left>
      <right style="dotted">
        <color indexed="64"/>
      </right>
      <top style="thin">
        <color indexed="64"/>
      </top>
      <bottom style="medium">
        <color indexed="64"/>
      </bottom>
      <diagonal/>
    </border>
    <border>
      <left style="dotted">
        <color rgb="FF000000"/>
      </left>
      <right style="dotted">
        <color rgb="FF000000"/>
      </right>
      <top style="dotted">
        <color rgb="FF000000"/>
      </top>
      <bottom style="dotted">
        <color rgb="FF000000"/>
      </bottom>
      <diagonal/>
    </border>
  </borders>
  <cellStyleXfs count="2">
    <xf numFmtId="0" fontId="0" fillId="0" borderId="0"/>
    <xf numFmtId="0" fontId="10" fillId="0" borderId="0"/>
  </cellStyleXfs>
  <cellXfs count="486">
    <xf numFmtId="0" fontId="0" fillId="0" borderId="0" xfId="0"/>
    <xf numFmtId="0" fontId="0" fillId="0" borderId="0" xfId="0" applyAlignment="1">
      <alignment wrapText="1"/>
    </xf>
    <xf numFmtId="0" fontId="1" fillId="0" borderId="0" xfId="0" applyFont="1"/>
    <xf numFmtId="0" fontId="0" fillId="0" borderId="0" xfId="0" applyAlignment="1">
      <alignment vertical="center"/>
    </xf>
    <xf numFmtId="0" fontId="0" fillId="0" borderId="4" xfId="0" applyBorder="1" applyAlignment="1">
      <alignment wrapText="1"/>
    </xf>
    <xf numFmtId="0" fontId="0" fillId="0" borderId="5" xfId="0" applyBorder="1" applyAlignment="1">
      <alignment wrapText="1"/>
    </xf>
    <xf numFmtId="0" fontId="0" fillId="0" borderId="7" xfId="0" applyBorder="1" applyAlignment="1">
      <alignment wrapText="1"/>
    </xf>
    <xf numFmtId="0" fontId="0" fillId="0" borderId="0" xfId="0" applyFill="1" applyBorder="1" applyAlignment="1">
      <alignment wrapText="1"/>
    </xf>
    <xf numFmtId="0" fontId="0" fillId="0" borderId="5" xfId="0" applyFill="1" applyBorder="1" applyAlignment="1">
      <alignment wrapText="1"/>
    </xf>
    <xf numFmtId="0" fontId="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0" xfId="0" applyFont="1" applyFill="1" applyAlignment="1">
      <alignment horizontal="center" vertical="center" wrapText="1"/>
    </xf>
    <xf numFmtId="0" fontId="5" fillId="0" borderId="0" xfId="0" applyFont="1" applyFill="1" applyAlignment="1">
      <alignmen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1" fillId="0" borderId="2" xfId="0" applyFont="1" applyBorder="1"/>
    <xf numFmtId="0" fontId="0" fillId="0" borderId="2" xfId="0" applyBorder="1"/>
    <xf numFmtId="0" fontId="0" fillId="0" borderId="0" xfId="0" applyAlignment="1">
      <alignment horizontal="center" vertical="center"/>
    </xf>
    <xf numFmtId="0" fontId="1" fillId="0" borderId="8" xfId="0" applyFont="1" applyBorder="1" applyAlignment="1">
      <alignment wrapText="1"/>
    </xf>
    <xf numFmtId="0" fontId="1" fillId="0" borderId="9" xfId="0" applyFont="1" applyBorder="1" applyAlignment="1">
      <alignment wrapText="1"/>
    </xf>
    <xf numFmtId="0" fontId="0" fillId="0" borderId="14" xfId="0" applyBorder="1" applyAlignment="1">
      <alignment wrapText="1"/>
    </xf>
    <xf numFmtId="0" fontId="0" fillId="0" borderId="10" xfId="0" applyBorder="1" applyAlignment="1">
      <alignment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wrapText="1"/>
    </xf>
    <xf numFmtId="0" fontId="0" fillId="0" borderId="7" xfId="0" applyFill="1" applyBorder="1" applyAlignment="1">
      <alignment wrapText="1"/>
    </xf>
    <xf numFmtId="0" fontId="1" fillId="0" borderId="0" xfId="0" applyFont="1" applyAlignment="1">
      <alignment wrapText="1"/>
    </xf>
    <xf numFmtId="0" fontId="0" fillId="5" borderId="7" xfId="0" applyFill="1" applyBorder="1" applyAlignment="1">
      <alignment wrapText="1"/>
    </xf>
    <xf numFmtId="0" fontId="0" fillId="5" borderId="0" xfId="0" applyFill="1" applyBorder="1" applyAlignment="1">
      <alignment wrapText="1"/>
    </xf>
    <xf numFmtId="0" fontId="0" fillId="5" borderId="5" xfId="0" applyFill="1" applyBorder="1" applyAlignment="1">
      <alignment wrapText="1"/>
    </xf>
    <xf numFmtId="0" fontId="1" fillId="6" borderId="0" xfId="0" applyFont="1" applyFill="1" applyAlignment="1">
      <alignment wrapText="1"/>
    </xf>
    <xf numFmtId="0" fontId="0" fillId="4" borderId="0" xfId="0" applyFill="1" applyAlignment="1">
      <alignment wrapText="1"/>
    </xf>
    <xf numFmtId="0" fontId="0" fillId="6" borderId="0" xfId="0" applyFill="1" applyAlignment="1">
      <alignment wrapText="1"/>
    </xf>
    <xf numFmtId="0" fontId="0" fillId="7" borderId="0" xfId="0" applyFill="1" applyAlignment="1">
      <alignment wrapText="1"/>
    </xf>
    <xf numFmtId="0" fontId="0" fillId="7" borderId="0" xfId="0" applyFill="1" applyBorder="1" applyAlignment="1">
      <alignment wrapText="1"/>
    </xf>
    <xf numFmtId="0" fontId="1" fillId="8" borderId="0" xfId="0" applyFont="1" applyFill="1" applyAlignment="1">
      <alignment wrapText="1"/>
    </xf>
    <xf numFmtId="0" fontId="0" fillId="8" borderId="0" xfId="0" applyFill="1" applyAlignment="1">
      <alignment wrapText="1"/>
    </xf>
    <xf numFmtId="0" fontId="0" fillId="0" borderId="0" xfId="0" applyBorder="1" applyAlignment="1">
      <alignment vertical="top"/>
    </xf>
    <xf numFmtId="0" fontId="0" fillId="0" borderId="0" xfId="0" applyBorder="1" applyAlignment="1">
      <alignment vertical="top" wrapText="1"/>
    </xf>
    <xf numFmtId="0" fontId="0" fillId="5" borderId="0" xfId="0" applyFill="1"/>
    <xf numFmtId="0" fontId="14" fillId="11" borderId="0" xfId="0" applyFont="1" applyFill="1" applyAlignment="1">
      <alignment horizontal="left" vertical="center" wrapText="1"/>
    </xf>
    <xf numFmtId="0" fontId="15" fillId="10" borderId="19" xfId="0" applyFont="1" applyFill="1" applyBorder="1" applyAlignment="1">
      <alignment horizontal="left" vertical="top" wrapText="1"/>
    </xf>
    <xf numFmtId="11" fontId="15" fillId="10" borderId="19" xfId="0" applyNumberFormat="1" applyFont="1" applyFill="1" applyBorder="1" applyAlignment="1">
      <alignment horizontal="left" vertical="top" wrapText="1"/>
    </xf>
    <xf numFmtId="0" fontId="0" fillId="0" borderId="0" xfId="0" applyAlignment="1">
      <alignment horizontal="right"/>
    </xf>
    <xf numFmtId="2" fontId="0" fillId="0" borderId="0" xfId="0" applyNumberFormat="1"/>
    <xf numFmtId="0" fontId="0" fillId="0" borderId="0" xfId="0" applyAlignment="1">
      <alignment wrapText="1"/>
    </xf>
    <xf numFmtId="0" fontId="0" fillId="0" borderId="0" xfId="0" applyAlignment="1">
      <alignment wrapText="1"/>
    </xf>
    <xf numFmtId="0" fontId="15" fillId="10" borderId="0" xfId="0" applyFont="1" applyFill="1" applyBorder="1" applyAlignment="1">
      <alignment horizontal="left" vertical="top" wrapText="1"/>
    </xf>
    <xf numFmtId="0" fontId="16" fillId="0" borderId="0" xfId="0" applyFont="1"/>
    <xf numFmtId="0" fontId="14" fillId="11" borderId="19" xfId="0" applyFont="1" applyFill="1" applyBorder="1" applyAlignment="1">
      <alignment horizontal="left" vertical="center" wrapText="1"/>
    </xf>
    <xf numFmtId="0" fontId="16" fillId="0" borderId="19" xfId="0" applyFont="1" applyBorder="1"/>
    <xf numFmtId="0" fontId="15" fillId="5" borderId="19" xfId="0" applyFont="1" applyFill="1" applyBorder="1" applyAlignment="1">
      <alignment horizontal="left" vertical="top" wrapText="1"/>
    </xf>
    <xf numFmtId="11" fontId="15" fillId="5" borderId="19" xfId="0" applyNumberFormat="1" applyFont="1" applyFill="1" applyBorder="1" applyAlignment="1">
      <alignment horizontal="left" vertical="top" wrapText="1"/>
    </xf>
    <xf numFmtId="0" fontId="16" fillId="5" borderId="0" xfId="0" applyFont="1" applyFill="1"/>
    <xf numFmtId="0" fontId="16" fillId="0" borderId="0" xfId="0" applyFont="1" applyAlignment="1">
      <alignment wrapText="1"/>
    </xf>
    <xf numFmtId="0" fontId="16" fillId="0" borderId="19" xfId="0" applyFont="1" applyBorder="1" applyAlignment="1">
      <alignment wrapText="1"/>
    </xf>
    <xf numFmtId="0" fontId="16" fillId="5" borderId="19" xfId="0" applyFont="1" applyFill="1" applyBorder="1" applyAlignment="1">
      <alignment wrapText="1"/>
    </xf>
    <xf numFmtId="0" fontId="15" fillId="0" borderId="19" xfId="0" applyFont="1" applyFill="1" applyBorder="1" applyAlignment="1">
      <alignment horizontal="left" vertical="top" wrapText="1"/>
    </xf>
    <xf numFmtId="11" fontId="15" fillId="0" borderId="19" xfId="0" applyNumberFormat="1" applyFont="1" applyFill="1" applyBorder="1" applyAlignment="1">
      <alignment horizontal="left" vertical="top" wrapText="1"/>
    </xf>
    <xf numFmtId="0" fontId="16" fillId="0" borderId="0" xfId="0" applyFont="1" applyFill="1" applyAlignment="1">
      <alignment wrapText="1"/>
    </xf>
    <xf numFmtId="0" fontId="16" fillId="0" borderId="0" xfId="0" applyFont="1" applyFill="1"/>
    <xf numFmtId="0" fontId="0" fillId="0" borderId="0" xfId="0" applyFill="1"/>
    <xf numFmtId="0" fontId="15" fillId="0" borderId="0" xfId="0" applyFont="1" applyFill="1" applyBorder="1" applyAlignment="1">
      <alignment horizontal="left" vertical="top" wrapText="1"/>
    </xf>
    <xf numFmtId="11" fontId="15" fillId="0" borderId="0" xfId="0" applyNumberFormat="1" applyFont="1" applyFill="1" applyBorder="1" applyAlignment="1">
      <alignment horizontal="left" vertical="top" wrapText="1"/>
    </xf>
    <xf numFmtId="0" fontId="16" fillId="5" borderId="19" xfId="0" applyFont="1" applyFill="1" applyBorder="1"/>
    <xf numFmtId="0" fontId="16" fillId="0" borderId="0" xfId="0" applyFont="1" applyBorder="1" applyAlignment="1">
      <alignment wrapText="1"/>
    </xf>
    <xf numFmtId="0" fontId="16" fillId="0" borderId="19" xfId="0" applyFont="1" applyFill="1" applyBorder="1" applyAlignment="1">
      <alignment wrapText="1"/>
    </xf>
    <xf numFmtId="0" fontId="0" fillId="0" borderId="0" xfId="0" applyAlignment="1">
      <alignment horizontal="left"/>
    </xf>
    <xf numFmtId="0" fontId="1" fillId="0" borderId="0" xfId="0" applyFont="1" applyFill="1" applyAlignment="1">
      <alignment horizontal="left" vertical="top"/>
    </xf>
    <xf numFmtId="0" fontId="3" fillId="0" borderId="0" xfId="0" applyFont="1" applyAlignment="1">
      <alignment horizontal="left" vertical="top"/>
    </xf>
    <xf numFmtId="0" fontId="0" fillId="0" borderId="0" xfId="0" applyAlignment="1"/>
    <xf numFmtId="0" fontId="0" fillId="0" borderId="0" xfId="0" applyFont="1" applyAlignment="1">
      <alignment horizontal="left" indent="1"/>
    </xf>
    <xf numFmtId="0" fontId="21" fillId="0" borderId="0" xfId="0" applyFont="1"/>
    <xf numFmtId="0" fontId="1" fillId="0" borderId="0" xfId="0" applyFont="1" applyAlignment="1">
      <alignment horizontal="center"/>
    </xf>
    <xf numFmtId="0" fontId="0" fillId="0" borderId="10" xfId="0" applyBorder="1"/>
    <xf numFmtId="0" fontId="0" fillId="0" borderId="8" xfId="0" applyBorder="1"/>
    <xf numFmtId="0" fontId="0" fillId="0" borderId="0" xfId="0" applyBorder="1"/>
    <xf numFmtId="0" fontId="1" fillId="16" borderId="12" xfId="0" applyFont="1" applyFill="1" applyBorder="1" applyAlignment="1">
      <alignment horizontal="center" vertical="center" wrapText="1"/>
    </xf>
    <xf numFmtId="0" fontId="1" fillId="17" borderId="12" xfId="0" applyFont="1" applyFill="1" applyBorder="1" applyAlignment="1">
      <alignment horizontal="center" vertical="center" wrapText="1"/>
    </xf>
    <xf numFmtId="0" fontId="1" fillId="18" borderId="12" xfId="0" applyFont="1" applyFill="1" applyBorder="1" applyAlignment="1">
      <alignment horizontal="center" vertical="center"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15" borderId="12" xfId="0" applyFont="1" applyFill="1" applyBorder="1" applyAlignment="1">
      <alignment horizontal="center" vertical="top" wrapText="1"/>
    </xf>
    <xf numFmtId="0" fontId="1"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1" fillId="16" borderId="12" xfId="0" applyFont="1" applyFill="1" applyBorder="1" applyAlignment="1">
      <alignment horizontal="center" vertical="top" wrapText="1"/>
    </xf>
    <xf numFmtId="0" fontId="1" fillId="17" borderId="12" xfId="0" applyFont="1" applyFill="1" applyBorder="1" applyAlignment="1">
      <alignment horizontal="center" vertical="top" wrapText="1"/>
    </xf>
    <xf numFmtId="0" fontId="1" fillId="18" borderId="12" xfId="0" applyFont="1" applyFill="1" applyBorder="1" applyAlignment="1">
      <alignment horizontal="center" vertical="top" wrapText="1"/>
    </xf>
    <xf numFmtId="0" fontId="0" fillId="0" borderId="0" xfId="0" applyAlignment="1">
      <alignment vertical="top"/>
    </xf>
    <xf numFmtId="0" fontId="1" fillId="0" borderId="0" xfId="0" applyFont="1" applyBorder="1" applyAlignment="1">
      <alignment vertical="top" wrapText="1"/>
    </xf>
    <xf numFmtId="0" fontId="1" fillId="17" borderId="2" xfId="0" applyFont="1" applyFill="1" applyBorder="1" applyAlignment="1">
      <alignment horizontal="center" vertical="top" wrapText="1"/>
    </xf>
    <xf numFmtId="0" fontId="0" fillId="0" borderId="0" xfId="0" applyFont="1" applyBorder="1" applyAlignment="1">
      <alignment horizontal="left" vertical="top" wrapText="1"/>
    </xf>
    <xf numFmtId="0" fontId="3" fillId="0" borderId="0" xfId="0" applyFont="1" applyFill="1" applyAlignment="1">
      <alignment vertical="top" wrapText="1"/>
    </xf>
    <xf numFmtId="0" fontId="3" fillId="0" borderId="0" xfId="0" applyFont="1" applyFill="1" applyAlignment="1">
      <alignment vertical="top"/>
    </xf>
    <xf numFmtId="0" fontId="3" fillId="0" borderId="10" xfId="0" applyFont="1" applyFill="1" applyBorder="1" applyAlignment="1">
      <alignment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2" xfId="0" applyFont="1" applyFill="1" applyBorder="1" applyAlignment="1">
      <alignment horizontal="center" vertical="top" wrapText="1"/>
    </xf>
    <xf numFmtId="0" fontId="4" fillId="15" borderId="2" xfId="0" applyFont="1" applyFill="1" applyBorder="1" applyAlignment="1">
      <alignment horizontal="center" vertical="top" wrapText="1"/>
    </xf>
    <xf numFmtId="0" fontId="0" fillId="0" borderId="0" xfId="0" applyFill="1" applyBorder="1" applyAlignment="1">
      <alignment vertical="top" wrapText="1"/>
    </xf>
    <xf numFmtId="0" fontId="1" fillId="0" borderId="18"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0" fillId="3" borderId="7" xfId="0" applyFill="1" applyBorder="1" applyAlignment="1">
      <alignment vertical="top" wrapText="1"/>
    </xf>
    <xf numFmtId="0" fontId="0" fillId="3" borderId="0" xfId="0" applyFill="1" applyAlignment="1">
      <alignment vertical="top" wrapText="1"/>
    </xf>
    <xf numFmtId="0" fontId="0" fillId="3" borderId="0" xfId="0" applyFill="1" applyBorder="1" applyAlignment="1">
      <alignment vertical="top" wrapText="1"/>
    </xf>
    <xf numFmtId="0" fontId="0" fillId="4" borderId="7" xfId="0" applyFill="1" applyBorder="1" applyAlignment="1">
      <alignment vertical="top" wrapText="1"/>
    </xf>
    <xf numFmtId="0" fontId="0" fillId="0" borderId="7" xfId="0" applyFill="1" applyBorder="1" applyAlignment="1">
      <alignment vertical="top" wrapText="1"/>
    </xf>
    <xf numFmtId="0" fontId="0" fillId="9" borderId="7" xfId="0" applyFill="1" applyBorder="1" applyAlignment="1">
      <alignment vertical="top" wrapText="1"/>
    </xf>
    <xf numFmtId="0" fontId="0" fillId="9" borderId="0" xfId="0" applyFill="1" applyAlignment="1">
      <alignment vertical="top" wrapText="1"/>
    </xf>
    <xf numFmtId="0" fontId="0" fillId="9" borderId="0" xfId="0" applyFill="1" applyBorder="1" applyAlignment="1">
      <alignment vertical="top" wrapText="1"/>
    </xf>
    <xf numFmtId="0" fontId="1" fillId="0" borderId="0" xfId="0" applyFont="1" applyAlignment="1">
      <alignment vertical="top" wrapText="1"/>
    </xf>
    <xf numFmtId="0" fontId="1" fillId="17" borderId="2" xfId="0" applyFont="1" applyFill="1" applyBorder="1" applyAlignment="1">
      <alignment horizontal="center" vertical="center" wrapText="1"/>
    </xf>
    <xf numFmtId="0" fontId="0" fillId="3" borderId="0" xfId="0" applyFill="1" applyAlignment="1">
      <alignment vertical="top"/>
    </xf>
    <xf numFmtId="0" fontId="12" fillId="0" borderId="7" xfId="0" applyFont="1" applyBorder="1" applyAlignment="1">
      <alignment vertical="top" wrapText="1"/>
    </xf>
    <xf numFmtId="0" fontId="0" fillId="9" borderId="0" xfId="0" applyFill="1" applyAlignment="1">
      <alignment vertical="top"/>
    </xf>
    <xf numFmtId="0" fontId="0" fillId="0" borderId="0" xfId="0"/>
    <xf numFmtId="0" fontId="0" fillId="0" borderId="10" xfId="0" applyBorder="1" applyAlignment="1">
      <alignment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wrapText="1"/>
    </xf>
    <xf numFmtId="0" fontId="1" fillId="16" borderId="12" xfId="0" applyFont="1" applyFill="1" applyBorder="1" applyAlignment="1">
      <alignment horizontal="center" vertical="center" wrapText="1"/>
    </xf>
    <xf numFmtId="0" fontId="1" fillId="17" borderId="12" xfId="0" applyFont="1" applyFill="1" applyBorder="1" applyAlignment="1">
      <alignment horizontal="center" vertical="center" wrapText="1"/>
    </xf>
    <xf numFmtId="0" fontId="1" fillId="18" borderId="12" xfId="0" applyFont="1" applyFill="1" applyBorder="1" applyAlignment="1">
      <alignment horizontal="center" vertical="center" wrapText="1"/>
    </xf>
    <xf numFmtId="0" fontId="0" fillId="0" borderId="0"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7" xfId="0" applyBorder="1" applyAlignment="1">
      <alignment vertical="top" wrapText="1"/>
    </xf>
    <xf numFmtId="0" fontId="0" fillId="0" borderId="5" xfId="0" applyBorder="1" applyAlignment="1">
      <alignment vertical="top" wrapText="1"/>
    </xf>
    <xf numFmtId="0" fontId="0" fillId="0" borderId="5" xfId="0" applyFill="1" applyBorder="1" applyAlignment="1">
      <alignment vertical="top" wrapText="1"/>
    </xf>
    <xf numFmtId="0" fontId="1" fillId="16" borderId="12" xfId="0" applyFont="1" applyFill="1" applyBorder="1" applyAlignment="1">
      <alignment horizontal="center" vertical="top" wrapText="1"/>
    </xf>
    <xf numFmtId="0" fontId="1" fillId="17" borderId="12" xfId="0" applyFont="1" applyFill="1" applyBorder="1" applyAlignment="1">
      <alignment horizontal="center" vertical="top" wrapText="1"/>
    </xf>
    <xf numFmtId="0" fontId="1" fillId="18" borderId="12" xfId="0" applyFont="1" applyFill="1" applyBorder="1" applyAlignment="1">
      <alignment horizontal="center" vertical="top" wrapText="1"/>
    </xf>
    <xf numFmtId="0" fontId="0" fillId="0" borderId="0" xfId="0" applyAlignment="1">
      <alignment vertical="top"/>
    </xf>
    <xf numFmtId="0" fontId="0" fillId="0" borderId="0" xfId="0" applyFill="1" applyBorder="1" applyAlignment="1">
      <alignment vertical="top" wrapText="1"/>
    </xf>
    <xf numFmtId="0" fontId="0" fillId="0" borderId="0" xfId="0" applyFont="1" applyAlignment="1">
      <alignment vertical="top"/>
    </xf>
    <xf numFmtId="0" fontId="1" fillId="0" borderId="0" xfId="0" applyFont="1" applyBorder="1" applyAlignment="1">
      <alignment vertical="top" wrapText="1"/>
    </xf>
    <xf numFmtId="0" fontId="0" fillId="0" borderId="0" xfId="0" applyAlignment="1">
      <alignment vertical="top" wrapText="1"/>
    </xf>
    <xf numFmtId="0" fontId="12" fillId="0" borderId="0" xfId="0" applyFont="1" applyAlignment="1">
      <alignment vertical="top"/>
    </xf>
    <xf numFmtId="0" fontId="12" fillId="0" borderId="0" xfId="0" applyFont="1" applyBorder="1" applyAlignment="1">
      <alignment vertical="top" wrapText="1"/>
    </xf>
    <xf numFmtId="0" fontId="1" fillId="0" borderId="0" xfId="0" applyFont="1" applyBorder="1" applyAlignment="1">
      <alignment vertical="top" wrapText="1"/>
    </xf>
    <xf numFmtId="0" fontId="0" fillId="0" borderId="0" xfId="0" applyAlignment="1">
      <alignment vertical="top" wrapText="1"/>
    </xf>
    <xf numFmtId="0" fontId="12" fillId="0" borderId="0" xfId="0" applyFont="1" applyAlignment="1">
      <alignment horizontal="left" vertical="top" wrapText="1"/>
    </xf>
    <xf numFmtId="0" fontId="3" fillId="0" borderId="0" xfId="0" applyFont="1" applyAlignment="1">
      <alignment vertical="top" wrapText="1"/>
    </xf>
    <xf numFmtId="0" fontId="3" fillId="0" borderId="0" xfId="0" applyFont="1" applyBorder="1" applyAlignment="1">
      <alignment vertical="top" wrapText="1"/>
    </xf>
    <xf numFmtId="0" fontId="3" fillId="0" borderId="2" xfId="0" applyFont="1" applyBorder="1" applyAlignment="1">
      <alignment horizontal="center"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5" xfId="0" applyFont="1" applyBorder="1" applyAlignment="1">
      <alignmen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0" fillId="0" borderId="0" xfId="0"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16" borderId="12" xfId="0" applyFont="1" applyFill="1" applyBorder="1" applyAlignment="1">
      <alignment horizontal="left" vertical="top" wrapText="1"/>
    </xf>
    <xf numFmtId="0" fontId="1" fillId="0" borderId="13" xfId="0" applyFont="1" applyBorder="1" applyAlignment="1">
      <alignment horizontal="left" vertical="top" wrapText="1"/>
    </xf>
    <xf numFmtId="0" fontId="1" fillId="18" borderId="12" xfId="0" applyFont="1" applyFill="1" applyBorder="1" applyAlignment="1">
      <alignment horizontal="left" vertical="top" wrapText="1"/>
    </xf>
    <xf numFmtId="0" fontId="1" fillId="17" borderId="12" xfId="0" applyFont="1" applyFill="1" applyBorder="1" applyAlignment="1">
      <alignment horizontal="left" vertical="top" wrapText="1"/>
    </xf>
    <xf numFmtId="0" fontId="1" fillId="17" borderId="2" xfId="0" applyFont="1" applyFill="1" applyBorder="1" applyAlignment="1">
      <alignment horizontal="left" vertical="top" wrapText="1"/>
    </xf>
    <xf numFmtId="0" fontId="1" fillId="15" borderId="12" xfId="0" applyFont="1" applyFill="1" applyBorder="1" applyAlignment="1">
      <alignment horizontal="left" vertical="top" wrapText="1"/>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xf>
    <xf numFmtId="0" fontId="0" fillId="3" borderId="7" xfId="0" applyFill="1" applyBorder="1" applyAlignment="1">
      <alignment horizontal="left" vertical="top" wrapText="1"/>
    </xf>
    <xf numFmtId="0" fontId="0" fillId="3" borderId="0" xfId="0" applyFill="1" applyAlignment="1">
      <alignment horizontal="left" vertical="top"/>
    </xf>
    <xf numFmtId="0" fontId="0" fillId="3" borderId="0" xfId="0" applyFill="1" applyBorder="1" applyAlignment="1">
      <alignment horizontal="left" vertical="top" wrapText="1"/>
    </xf>
    <xf numFmtId="0" fontId="0" fillId="3" borderId="0" xfId="0" applyFill="1" applyAlignment="1">
      <alignment horizontal="left" vertical="top" wrapText="1"/>
    </xf>
    <xf numFmtId="0" fontId="0" fillId="0" borderId="0" xfId="0" applyFill="1" applyBorder="1" applyAlignment="1">
      <alignment horizontal="left" vertical="top" wrapText="1"/>
    </xf>
    <xf numFmtId="0" fontId="0" fillId="4" borderId="7" xfId="0" applyFill="1" applyBorder="1" applyAlignment="1">
      <alignment horizontal="left" vertical="top" wrapText="1"/>
    </xf>
    <xf numFmtId="0" fontId="0" fillId="0" borderId="7" xfId="0" applyFill="1" applyBorder="1" applyAlignment="1">
      <alignment horizontal="left" vertical="top" wrapText="1"/>
    </xf>
    <xf numFmtId="0" fontId="0" fillId="9" borderId="7"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horizontal="left" vertical="top"/>
    </xf>
    <xf numFmtId="0" fontId="0" fillId="9" borderId="0" xfId="0" applyFill="1" applyBorder="1" applyAlignment="1">
      <alignment horizontal="left" vertical="top" wrapText="1"/>
    </xf>
    <xf numFmtId="0" fontId="12" fillId="0" borderId="0" xfId="0" applyFont="1" applyAlignment="1">
      <alignment horizontal="left" vertical="top"/>
    </xf>
    <xf numFmtId="0" fontId="12" fillId="0" borderId="0" xfId="0" applyFont="1" applyBorder="1" applyAlignment="1">
      <alignment horizontal="left" vertical="top" wrapText="1"/>
    </xf>
    <xf numFmtId="0" fontId="12" fillId="0" borderId="7" xfId="0" applyFont="1" applyBorder="1" applyAlignment="1">
      <alignment horizontal="lef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16" borderId="12" xfId="0" applyFont="1" applyFill="1" applyBorder="1" applyAlignment="1">
      <alignment vertical="top" wrapText="1"/>
    </xf>
    <xf numFmtId="0" fontId="1" fillId="0" borderId="13" xfId="0" applyFont="1" applyBorder="1" applyAlignment="1">
      <alignment vertical="top" wrapText="1"/>
    </xf>
    <xf numFmtId="0" fontId="1" fillId="18" borderId="12" xfId="0" applyFont="1" applyFill="1" applyBorder="1" applyAlignment="1">
      <alignment vertical="top" wrapText="1"/>
    </xf>
    <xf numFmtId="0" fontId="1" fillId="17" borderId="12" xfId="0" applyFont="1" applyFill="1" applyBorder="1" applyAlignment="1">
      <alignment vertical="top" wrapText="1"/>
    </xf>
    <xf numFmtId="0" fontId="1" fillId="17" borderId="2" xfId="0" applyFont="1" applyFill="1" applyBorder="1" applyAlignment="1">
      <alignment vertical="top" wrapText="1"/>
    </xf>
    <xf numFmtId="0" fontId="1" fillId="15" borderId="12" xfId="0" applyFont="1" applyFill="1" applyBorder="1" applyAlignment="1">
      <alignment vertical="top" wrapText="1"/>
    </xf>
    <xf numFmtId="0" fontId="1" fillId="0" borderId="2" xfId="0" applyFont="1" applyBorder="1" applyAlignment="1">
      <alignment vertical="top" wrapText="1"/>
    </xf>
    <xf numFmtId="0" fontId="0" fillId="0" borderId="2" xfId="0" applyBorder="1" applyAlignment="1">
      <alignment vertical="top" wrapText="1"/>
    </xf>
    <xf numFmtId="0" fontId="1" fillId="17" borderId="0" xfId="0" applyFont="1" applyFill="1" applyBorder="1" applyAlignment="1">
      <alignment vertical="top" wrapText="1"/>
    </xf>
    <xf numFmtId="0" fontId="0" fillId="0" borderId="0" xfId="0" applyAlignment="1">
      <alignment wrapText="1"/>
    </xf>
    <xf numFmtId="0" fontId="1" fillId="0" borderId="0" xfId="0" applyFont="1" applyBorder="1" applyAlignment="1">
      <alignment wrapText="1"/>
    </xf>
    <xf numFmtId="0" fontId="0" fillId="0" borderId="0" xfId="0" applyAlignment="1">
      <alignment vertical="top" wrapText="1"/>
    </xf>
    <xf numFmtId="0" fontId="0" fillId="0" borderId="8" xfId="0" applyBorder="1" applyAlignment="1">
      <alignment vertical="top" wrapText="1"/>
    </xf>
    <xf numFmtId="0" fontId="0" fillId="0" borderId="0" xfId="0" applyAlignment="1">
      <alignment wrapText="1"/>
    </xf>
    <xf numFmtId="0" fontId="1" fillId="0" borderId="0" xfId="0" applyFont="1" applyBorder="1" applyAlignment="1">
      <alignment vertical="top" wrapText="1"/>
    </xf>
    <xf numFmtId="0" fontId="4" fillId="0" borderId="0" xfId="0" applyFont="1" applyBorder="1" applyAlignment="1">
      <alignment vertical="top" wrapText="1"/>
    </xf>
    <xf numFmtId="0" fontId="0" fillId="0" borderId="0" xfId="0" applyAlignment="1">
      <alignment wrapText="1"/>
    </xf>
    <xf numFmtId="0" fontId="0" fillId="0" borderId="0" xfId="0" applyAlignment="1">
      <alignment vertical="top" wrapText="1"/>
    </xf>
    <xf numFmtId="0" fontId="0" fillId="0" borderId="8" xfId="0" applyBorder="1" applyAlignment="1">
      <alignment vertical="top" wrapText="1"/>
    </xf>
    <xf numFmtId="0" fontId="4" fillId="0" borderId="0" xfId="0" applyFont="1" applyBorder="1" applyAlignment="1">
      <alignment vertical="top" wrapText="1"/>
    </xf>
    <xf numFmtId="0" fontId="13" fillId="0" borderId="0" xfId="0" applyFont="1" applyFill="1" applyBorder="1" applyAlignment="1">
      <alignment vertical="top" wrapText="1"/>
    </xf>
    <xf numFmtId="0" fontId="4" fillId="0" borderId="21" xfId="0" applyFont="1" applyFill="1" applyBorder="1" applyAlignment="1">
      <alignment horizontal="left" vertical="top"/>
    </xf>
    <xf numFmtId="0" fontId="3" fillId="5" borderId="22" xfId="0" applyFont="1" applyFill="1" applyBorder="1" applyAlignment="1">
      <alignment horizontal="left" vertical="top"/>
    </xf>
    <xf numFmtId="0" fontId="1" fillId="0" borderId="21" xfId="0" applyFont="1" applyFill="1" applyBorder="1" applyAlignment="1">
      <alignment horizontal="left" vertical="top"/>
    </xf>
    <xf numFmtId="0" fontId="4" fillId="0" borderId="21" xfId="0" applyFont="1" applyFill="1" applyBorder="1" applyAlignment="1">
      <alignment horizontal="left" vertical="top" indent="2"/>
    </xf>
    <xf numFmtId="0" fontId="1" fillId="0" borderId="21" xfId="0" applyFont="1" applyFill="1" applyBorder="1" applyAlignment="1">
      <alignment horizontal="left" vertical="top" indent="2"/>
    </xf>
    <xf numFmtId="0" fontId="3" fillId="0" borderId="22" xfId="0" applyFont="1" applyBorder="1" applyAlignment="1">
      <alignment horizontal="left" vertical="top"/>
    </xf>
    <xf numFmtId="0" fontId="3" fillId="0" borderId="22" xfId="0" applyFont="1" applyFill="1" applyBorder="1" applyAlignment="1">
      <alignment horizontal="left" vertical="top"/>
    </xf>
    <xf numFmtId="0" fontId="1" fillId="0" borderId="21" xfId="0" applyFont="1" applyFill="1" applyBorder="1" applyAlignment="1">
      <alignment horizontal="left" vertical="top" indent="1"/>
    </xf>
    <xf numFmtId="0" fontId="1" fillId="0" borderId="23" xfId="0" applyFont="1" applyFill="1" applyBorder="1" applyAlignment="1">
      <alignment horizontal="left" vertical="top" indent="1"/>
    </xf>
    <xf numFmtId="0" fontId="3" fillId="0" borderId="24" xfId="0" applyFont="1" applyBorder="1" applyAlignment="1">
      <alignment horizontal="left" vertical="top"/>
    </xf>
    <xf numFmtId="0" fontId="4" fillId="0" borderId="25" xfId="0" applyFont="1" applyFill="1" applyBorder="1" applyAlignment="1">
      <alignment horizontal="left" vertical="top"/>
    </xf>
    <xf numFmtId="0" fontId="3" fillId="5" borderId="26" xfId="0" applyFont="1" applyFill="1" applyBorder="1" applyAlignment="1">
      <alignment horizontal="left" vertical="top"/>
    </xf>
    <xf numFmtId="0" fontId="17" fillId="0" borderId="27" xfId="0" applyFont="1" applyBorder="1" applyAlignment="1">
      <alignment horizontal="left" vertical="top"/>
    </xf>
    <xf numFmtId="0" fontId="18" fillId="0" borderId="28" xfId="0" applyFont="1" applyBorder="1" applyAlignment="1">
      <alignment horizontal="left" vertical="top" wrapText="1"/>
    </xf>
    <xf numFmtId="0" fontId="1" fillId="0" borderId="29" xfId="0" applyFont="1" applyFill="1" applyBorder="1" applyAlignment="1">
      <alignment horizontal="left" vertical="top"/>
    </xf>
    <xf numFmtId="0" fontId="3" fillId="5" borderId="30" xfId="0" applyFont="1" applyFill="1" applyBorder="1" applyAlignment="1">
      <alignment horizontal="left" vertical="top"/>
    </xf>
    <xf numFmtId="0" fontId="4" fillId="0" borderId="25" xfId="0" applyFont="1" applyFill="1" applyBorder="1" applyAlignment="1">
      <alignment horizontal="left" vertical="top" indent="2"/>
    </xf>
    <xf numFmtId="0" fontId="19" fillId="3" borderId="27" xfId="0" applyFont="1" applyFill="1" applyBorder="1" applyAlignment="1">
      <alignment horizontal="left" vertical="top"/>
    </xf>
    <xf numFmtId="0" fontId="3" fillId="3" borderId="28" xfId="0" applyFont="1" applyFill="1" applyBorder="1" applyAlignment="1">
      <alignment horizontal="left" vertical="top"/>
    </xf>
    <xf numFmtId="0" fontId="3" fillId="0" borderId="30" xfId="0" applyFont="1" applyFill="1" applyBorder="1" applyAlignment="1">
      <alignment horizontal="left" vertical="top"/>
    </xf>
    <xf numFmtId="0" fontId="1" fillId="0" borderId="25" xfId="0" applyFont="1" applyFill="1" applyBorder="1" applyAlignment="1">
      <alignment horizontal="left" vertical="top" indent="1"/>
    </xf>
    <xf numFmtId="0" fontId="20" fillId="3" borderId="27" xfId="0" applyFont="1" applyFill="1" applyBorder="1" applyAlignment="1">
      <alignment horizontal="left" vertical="top"/>
    </xf>
    <xf numFmtId="0" fontId="1" fillId="0" borderId="29" xfId="0" applyFont="1" applyFill="1" applyBorder="1" applyAlignment="1">
      <alignment horizontal="left" vertical="top" indent="1"/>
    </xf>
    <xf numFmtId="0" fontId="3" fillId="0" borderId="30" xfId="0" applyFont="1" applyBorder="1" applyAlignment="1">
      <alignment horizontal="left" vertical="top"/>
    </xf>
    <xf numFmtId="0" fontId="3" fillId="0" borderId="26" xfId="0" applyFont="1" applyBorder="1" applyAlignment="1">
      <alignment horizontal="left" vertical="top"/>
    </xf>
    <xf numFmtId="0" fontId="3" fillId="0" borderId="0" xfId="0" applyFont="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top" wrapText="1"/>
    </xf>
    <xf numFmtId="0" fontId="0" fillId="0" borderId="0" xfId="0" applyFont="1" applyFill="1" applyAlignment="1">
      <alignment vertical="center" wrapText="1"/>
    </xf>
    <xf numFmtId="0" fontId="0" fillId="0" borderId="0" xfId="0" applyAlignment="1">
      <alignment vertical="center" wrapText="1"/>
    </xf>
    <xf numFmtId="0" fontId="0" fillId="0" borderId="0" xfId="0" applyBorder="1" applyAlignment="1">
      <alignment horizontal="center" vertical="top"/>
    </xf>
    <xf numFmtId="0" fontId="0" fillId="0" borderId="0" xfId="0" applyFill="1" applyBorder="1" applyAlignment="1">
      <alignment vertical="top"/>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0" fillId="0" borderId="32" xfId="0" applyNumberFormat="1" applyFill="1" applyBorder="1" applyAlignment="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0" fillId="0" borderId="34" xfId="0" applyFont="1" applyFill="1" applyBorder="1" applyAlignment="1">
      <alignment horizontal="left" vertical="center" wrapText="1"/>
    </xf>
    <xf numFmtId="0" fontId="11" fillId="0" borderId="34" xfId="1" applyFont="1" applyFill="1" applyBorder="1" applyAlignment="1">
      <alignment horizontal="left" vertical="center" wrapText="1"/>
    </xf>
    <xf numFmtId="0" fontId="0" fillId="5" borderId="34" xfId="0" applyFill="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vertical="top" wrapText="1"/>
    </xf>
    <xf numFmtId="0" fontId="0" fillId="0" borderId="0" xfId="0" applyBorder="1" applyAlignment="1">
      <alignment vertical="top" wrapText="1"/>
    </xf>
    <xf numFmtId="0" fontId="0" fillId="0" borderId="36" xfId="0" applyBorder="1" applyAlignment="1">
      <alignment horizontal="left" vertical="center" wrapText="1"/>
    </xf>
    <xf numFmtId="0" fontId="0" fillId="0" borderId="32"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5" xfId="0" applyBorder="1" applyAlignment="1">
      <alignment horizontal="left" vertical="center" wrapText="1"/>
    </xf>
    <xf numFmtId="0" fontId="12" fillId="0" borderId="34" xfId="0" applyFont="1" applyFill="1" applyBorder="1" applyAlignment="1">
      <alignment horizontal="left" vertical="center" wrapText="1"/>
    </xf>
    <xf numFmtId="0" fontId="12" fillId="0" borderId="34" xfId="0" applyFont="1" applyBorder="1" applyAlignment="1">
      <alignment horizontal="left" vertical="center" wrapText="1"/>
    </xf>
    <xf numFmtId="0" fontId="0" fillId="0" borderId="34" xfId="0" quotePrefix="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34" xfId="0" applyFont="1" applyFill="1" applyBorder="1" applyAlignment="1">
      <alignment horizontal="left"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0" fillId="0" borderId="34" xfId="0" applyFill="1" applyBorder="1" applyAlignment="1">
      <alignment horizontal="center" vertical="center" wrapText="1"/>
    </xf>
    <xf numFmtId="0" fontId="12" fillId="0" borderId="34" xfId="0" applyFont="1" applyFill="1" applyBorder="1" applyAlignment="1">
      <alignment horizontal="center" vertical="center" wrapText="1"/>
    </xf>
    <xf numFmtId="0" fontId="0" fillId="0" borderId="34" xfId="0" applyFont="1" applyBorder="1" applyAlignment="1">
      <alignment horizontal="center" vertical="center" wrapText="1"/>
    </xf>
    <xf numFmtId="0" fontId="11" fillId="0" borderId="0" xfId="0" applyFont="1" applyFill="1" applyBorder="1" applyAlignment="1">
      <alignment wrapText="1"/>
    </xf>
    <xf numFmtId="0" fontId="22" fillId="0" borderId="34" xfId="0" applyFont="1" applyBorder="1" applyAlignment="1">
      <alignment horizontal="center"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9" xfId="0" applyFont="1" applyBorder="1" applyAlignment="1">
      <alignment horizontal="left" vertical="center" wrapText="1"/>
    </xf>
    <xf numFmtId="0" fontId="0"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 fillId="18" borderId="40" xfId="0" applyFont="1" applyFill="1" applyBorder="1" applyAlignment="1">
      <alignment horizontal="center" vertical="top" wrapText="1"/>
    </xf>
    <xf numFmtId="0" fontId="1" fillId="17" borderId="40" xfId="0" applyFont="1" applyFill="1" applyBorder="1" applyAlignment="1">
      <alignment horizontal="center" vertical="top" wrapText="1"/>
    </xf>
    <xf numFmtId="0" fontId="1" fillId="15" borderId="40" xfId="0" applyFont="1" applyFill="1" applyBorder="1" applyAlignment="1">
      <alignment horizontal="center" vertical="top" wrapText="1"/>
    </xf>
    <xf numFmtId="0" fontId="1" fillId="16" borderId="40" xfId="0" applyFont="1" applyFill="1" applyBorder="1" applyAlignment="1">
      <alignment horizontal="center" vertical="top" wrapText="1"/>
    </xf>
    <xf numFmtId="0" fontId="0" fillId="0" borderId="32" xfId="0" applyFill="1" applyBorder="1" applyAlignment="1">
      <alignment vertical="top" wrapText="1"/>
    </xf>
    <xf numFmtId="0" fontId="12" fillId="0" borderId="32" xfId="0" applyFont="1" applyFill="1" applyBorder="1" applyAlignment="1">
      <alignment horizontal="left" vertical="center" wrapText="1"/>
    </xf>
    <xf numFmtId="0" fontId="0" fillId="0" borderId="32" xfId="0" applyFill="1" applyBorder="1" applyAlignment="1">
      <alignment horizontal="center" vertical="center" wrapText="1"/>
    </xf>
    <xf numFmtId="0" fontId="0" fillId="0" borderId="34" xfId="0" applyFill="1" applyBorder="1" applyAlignment="1">
      <alignment vertical="top" wrapText="1"/>
    </xf>
    <xf numFmtId="0" fontId="0" fillId="0" borderId="35" xfId="0" applyFill="1" applyBorder="1" applyAlignment="1">
      <alignment horizontal="left" vertical="center" wrapText="1"/>
    </xf>
    <xf numFmtId="0" fontId="0" fillId="0" borderId="34" xfId="0" applyBorder="1" applyAlignment="1">
      <alignment horizontal="center" vertical="top"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16" borderId="40" xfId="0" applyFont="1" applyFill="1" applyBorder="1" applyAlignment="1">
      <alignment horizontal="center" vertical="top" wrapText="1"/>
    </xf>
    <xf numFmtId="0" fontId="3" fillId="0" borderId="0" xfId="0" applyFont="1" applyFill="1" applyBorder="1" applyAlignment="1">
      <alignment vertical="top" wrapText="1"/>
    </xf>
    <xf numFmtId="0" fontId="4" fillId="18" borderId="40" xfId="0" applyFont="1" applyFill="1" applyBorder="1" applyAlignment="1">
      <alignment horizontal="center" vertical="top" wrapText="1"/>
    </xf>
    <xf numFmtId="0" fontId="4" fillId="17" borderId="40" xfId="0" applyFont="1" applyFill="1" applyBorder="1" applyAlignment="1">
      <alignment horizontal="center" vertical="top" wrapText="1"/>
    </xf>
    <xf numFmtId="0" fontId="4" fillId="15" borderId="40" xfId="0" applyFont="1" applyFill="1" applyBorder="1" applyAlignment="1">
      <alignment horizontal="center" vertical="top" wrapText="1"/>
    </xf>
    <xf numFmtId="0" fontId="1" fillId="12" borderId="40"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vertical="top" wrapText="1"/>
    </xf>
    <xf numFmtId="0" fontId="0" fillId="0" borderId="39"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12" fillId="0" borderId="35" xfId="0" applyFont="1" applyBorder="1" applyAlignment="1">
      <alignment horizontal="left" vertical="center"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2" xfId="0" applyFont="1" applyBorder="1" applyAlignment="1">
      <alignment horizontal="center" vertical="center" wrapText="1"/>
    </xf>
    <xf numFmtId="0" fontId="3" fillId="0" borderId="39"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4" xfId="0" applyFont="1" applyBorder="1" applyAlignment="1">
      <alignment horizontal="center" vertical="center" wrapText="1"/>
    </xf>
    <xf numFmtId="0" fontId="3" fillId="0" borderId="35" xfId="0" applyFont="1" applyBorder="1" applyAlignment="1">
      <alignment horizontal="left" vertical="center" wrapText="1"/>
    </xf>
    <xf numFmtId="0" fontId="3" fillId="2" borderId="34"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0" fillId="0" borderId="32" xfId="0" applyBorder="1" applyAlignment="1">
      <alignment horizontal="center" vertical="center" wrapText="1"/>
    </xf>
    <xf numFmtId="0" fontId="0" fillId="0" borderId="39" xfId="0" applyBorder="1" applyAlignment="1">
      <alignment horizontal="left" vertical="center" wrapText="1"/>
    </xf>
    <xf numFmtId="0" fontId="1" fillId="16" borderId="40" xfId="0" applyFont="1" applyFill="1" applyBorder="1" applyAlignment="1">
      <alignment horizontal="center" vertical="center" wrapText="1"/>
    </xf>
    <xf numFmtId="0" fontId="1" fillId="18" borderId="40" xfId="0" applyFont="1" applyFill="1" applyBorder="1" applyAlignment="1">
      <alignment horizontal="center" vertical="center" wrapText="1"/>
    </xf>
    <xf numFmtId="0" fontId="1" fillId="17" borderId="40" xfId="0" applyFont="1" applyFill="1" applyBorder="1" applyAlignment="1">
      <alignment horizontal="center" vertical="center" wrapText="1"/>
    </xf>
    <xf numFmtId="0" fontId="1" fillId="0" borderId="34" xfId="0" applyFont="1" applyBorder="1"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vertical="center" wrapText="1"/>
    </xf>
    <xf numFmtId="0" fontId="0" fillId="0" borderId="35" xfId="0" applyBorder="1" applyAlignment="1">
      <alignment horizontal="center" vertical="center" wrapText="1"/>
    </xf>
    <xf numFmtId="0" fontId="0" fillId="0" borderId="35" xfId="0" applyFill="1" applyBorder="1" applyAlignment="1">
      <alignment horizontal="center" vertical="center" wrapText="1"/>
    </xf>
    <xf numFmtId="0" fontId="0" fillId="8" borderId="34" xfId="0" applyFill="1" applyBorder="1" applyAlignment="1">
      <alignment horizontal="left" vertical="center" wrapText="1"/>
    </xf>
    <xf numFmtId="0" fontId="0" fillId="8" borderId="34" xfId="0" applyFill="1" applyBorder="1" applyAlignment="1">
      <alignment horizontal="center" vertical="center" wrapText="1"/>
    </xf>
    <xf numFmtId="0" fontId="0" fillId="0" borderId="10" xfId="0"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center" wrapText="1"/>
    </xf>
    <xf numFmtId="0" fontId="0" fillId="0" borderId="9"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0" xfId="0" applyBorder="1" applyAlignment="1">
      <alignment horizontal="center" vertical="top" wrapText="1"/>
    </xf>
    <xf numFmtId="0" fontId="3" fillId="0" borderId="38" xfId="0" applyFont="1" applyBorder="1" applyAlignment="1">
      <alignment horizontal="center" vertical="center" wrapText="1"/>
    </xf>
    <xf numFmtId="0" fontId="3" fillId="0" borderId="35" xfId="0" applyFont="1" applyBorder="1" applyAlignment="1">
      <alignment horizontal="center" vertical="center" wrapText="1"/>
    </xf>
    <xf numFmtId="0" fontId="3" fillId="8" borderId="34" xfId="0" applyFont="1" applyFill="1" applyBorder="1" applyAlignment="1">
      <alignment horizontal="left"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1" fillId="0" borderId="8" xfId="0" applyFont="1" applyFill="1" applyBorder="1" applyAlignment="1">
      <alignment horizontal="left" vertical="center" wrapText="1"/>
    </xf>
    <xf numFmtId="0" fontId="1" fillId="0" borderId="33" xfId="0" applyFont="1" applyBorder="1" applyAlignment="1">
      <alignment horizontal="left" vertical="center" wrapText="1"/>
    </xf>
    <xf numFmtId="0" fontId="0" fillId="0" borderId="35" xfId="0" applyFill="1" applyBorder="1" applyAlignment="1">
      <alignment vertical="top"/>
    </xf>
    <xf numFmtId="0" fontId="0" fillId="0" borderId="35" xfId="0" applyBorder="1" applyAlignment="1">
      <alignment vertical="top"/>
    </xf>
    <xf numFmtId="0" fontId="0" fillId="0" borderId="39" xfId="0" applyFill="1" applyBorder="1" applyAlignment="1">
      <alignment horizontal="center" vertical="center"/>
    </xf>
    <xf numFmtId="0" fontId="0" fillId="0" borderId="35" xfId="0" applyFill="1" applyBorder="1" applyAlignment="1">
      <alignment horizontal="center" vertical="center"/>
    </xf>
    <xf numFmtId="0" fontId="0" fillId="0" borderId="35" xfId="0" applyFont="1" applyBorder="1" applyAlignment="1">
      <alignment horizontal="center" vertical="center"/>
    </xf>
    <xf numFmtId="0" fontId="0" fillId="0" borderId="39" xfId="0" applyFont="1" applyBorder="1" applyAlignment="1">
      <alignment horizontal="center" vertical="center" wrapText="1"/>
    </xf>
    <xf numFmtId="0" fontId="3" fillId="0" borderId="35" xfId="0" applyFont="1" applyFill="1" applyBorder="1" applyAlignment="1">
      <alignment vertical="top"/>
    </xf>
    <xf numFmtId="0" fontId="3" fillId="0" borderId="39" xfId="0" applyFont="1" applyFill="1" applyBorder="1" applyAlignment="1">
      <alignment horizontal="center" vertical="center"/>
    </xf>
    <xf numFmtId="0" fontId="3" fillId="0" borderId="35" xfId="0" applyFont="1" applyFill="1" applyBorder="1" applyAlignment="1">
      <alignment horizontal="center" vertical="center"/>
    </xf>
    <xf numFmtId="0" fontId="0" fillId="0" borderId="34" xfId="0" applyBorder="1" applyAlignment="1">
      <alignment vertical="top"/>
    </xf>
    <xf numFmtId="0" fontId="1" fillId="0" borderId="2" xfId="0" applyFont="1" applyBorder="1" applyAlignment="1">
      <alignment horizontal="center" vertical="center" wrapText="1"/>
    </xf>
    <xf numFmtId="0" fontId="4" fillId="0" borderId="2" xfId="0" applyFont="1" applyBorder="1" applyAlignment="1">
      <alignment horizontal="center" vertical="top" wrapText="1"/>
    </xf>
    <xf numFmtId="0" fontId="4" fillId="0" borderId="2" xfId="0" applyFont="1" applyFill="1" applyBorder="1" applyAlignment="1">
      <alignment horizontal="center" vertical="top" wrapText="1"/>
    </xf>
    <xf numFmtId="0" fontId="3" fillId="8" borderId="34" xfId="0" applyFont="1" applyFill="1" applyBorder="1" applyAlignment="1">
      <alignment horizontal="center" vertical="center" wrapText="1"/>
    </xf>
    <xf numFmtId="0" fontId="1" fillId="0" borderId="9" xfId="0" applyFont="1" applyFill="1" applyBorder="1" applyAlignment="1">
      <alignment horizontal="center" vertical="top" wrapText="1"/>
    </xf>
    <xf numFmtId="0" fontId="1" fillId="5"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0" fillId="0" borderId="34" xfId="0" applyBorder="1" applyAlignment="1">
      <alignment wrapText="1"/>
    </xf>
    <xf numFmtId="0" fontId="0" fillId="0" borderId="35" xfId="0" applyBorder="1" applyAlignment="1">
      <alignment wrapText="1"/>
    </xf>
    <xf numFmtId="0" fontId="3" fillId="0" borderId="35" xfId="0" applyFont="1" applyBorder="1" applyAlignment="1">
      <alignment vertical="top" wrapText="1"/>
    </xf>
    <xf numFmtId="0" fontId="3" fillId="0" borderId="34" xfId="0" applyFont="1" applyBorder="1" applyAlignment="1">
      <alignment vertical="top" wrapText="1"/>
    </xf>
    <xf numFmtId="0" fontId="0" fillId="0" borderId="34" xfId="0" applyNumberFormat="1" applyFill="1" applyBorder="1" applyAlignment="1">
      <alignment horizontal="left" vertical="center" wrapText="1"/>
    </xf>
    <xf numFmtId="0" fontId="0" fillId="0" borderId="34" xfId="0" applyFill="1" applyBorder="1" applyAlignment="1">
      <alignment vertical="top"/>
    </xf>
    <xf numFmtId="0" fontId="0" fillId="0" borderId="34" xfId="0" applyBorder="1"/>
    <xf numFmtId="0" fontId="0" fillId="0" borderId="35" xfId="0" applyBorder="1"/>
    <xf numFmtId="0" fontId="3" fillId="0" borderId="34" xfId="0" applyFont="1" applyFill="1" applyBorder="1" applyAlignment="1">
      <alignment vertical="top"/>
    </xf>
    <xf numFmtId="0" fontId="15" fillId="10" borderId="19" xfId="0" applyFont="1" applyFill="1" applyBorder="1" applyAlignment="1">
      <alignment horizontal="left" vertical="center" wrapText="1"/>
    </xf>
    <xf numFmtId="11" fontId="15" fillId="10" borderId="19" xfId="0" applyNumberFormat="1" applyFont="1" applyFill="1" applyBorder="1" applyAlignment="1">
      <alignment horizontal="left" vertical="center" wrapText="1"/>
    </xf>
    <xf numFmtId="0" fontId="15" fillId="10" borderId="41" xfId="0" applyFont="1" applyFill="1" applyBorder="1" applyAlignment="1">
      <alignment horizontal="left" vertical="center" wrapText="1"/>
    </xf>
    <xf numFmtId="0" fontId="0" fillId="0" borderId="41" xfId="0" applyBorder="1" applyAlignment="1">
      <alignment horizontal="left" vertical="center" wrapText="1"/>
    </xf>
    <xf numFmtId="0" fontId="0" fillId="0" borderId="41" xfId="0" applyBorder="1" applyAlignment="1">
      <alignment horizontal="left" vertical="center"/>
    </xf>
    <xf numFmtId="0" fontId="0" fillId="8" borderId="41" xfId="0" applyFill="1" applyBorder="1" applyAlignment="1">
      <alignment horizontal="left" vertical="center"/>
    </xf>
    <xf numFmtId="0" fontId="14" fillId="11" borderId="37" xfId="0" applyFont="1" applyFill="1" applyBorder="1" applyAlignment="1">
      <alignment horizontal="left" vertical="center" wrapText="1"/>
    </xf>
    <xf numFmtId="0" fontId="15" fillId="10" borderId="34" xfId="0" applyFont="1" applyFill="1" applyBorder="1" applyAlignment="1">
      <alignment horizontal="left" vertical="top" wrapText="1"/>
    </xf>
    <xf numFmtId="11" fontId="15" fillId="10" borderId="34" xfId="0" applyNumberFormat="1" applyFont="1" applyFill="1" applyBorder="1" applyAlignment="1">
      <alignment horizontal="left" vertical="top" wrapText="1"/>
    </xf>
    <xf numFmtId="0" fontId="16" fillId="0" borderId="34" xfId="0" applyFont="1" applyBorder="1"/>
    <xf numFmtId="0" fontId="16" fillId="0" borderId="34" xfId="0" applyFont="1" applyBorder="1" applyAlignment="1">
      <alignment wrapText="1"/>
    </xf>
    <xf numFmtId="0" fontId="15" fillId="5" borderId="34" xfId="0" applyFont="1" applyFill="1" applyBorder="1" applyAlignment="1">
      <alignment horizontal="left" vertical="top" wrapText="1"/>
    </xf>
    <xf numFmtId="11" fontId="15" fillId="5" borderId="34" xfId="0" applyNumberFormat="1" applyFont="1" applyFill="1" applyBorder="1" applyAlignment="1">
      <alignment horizontal="left" vertical="top" wrapText="1"/>
    </xf>
    <xf numFmtId="0" fontId="16" fillId="5" borderId="34" xfId="0" applyFont="1" applyFill="1" applyBorder="1"/>
    <xf numFmtId="0" fontId="16" fillId="5" borderId="34" xfId="0" applyFont="1" applyFill="1" applyBorder="1" applyAlignment="1">
      <alignment wrapText="1"/>
    </xf>
    <xf numFmtId="0" fontId="15" fillId="0" borderId="34" xfId="0" applyFont="1" applyFill="1" applyBorder="1" applyAlignment="1">
      <alignment horizontal="left" vertical="top" wrapText="1"/>
    </xf>
    <xf numFmtId="11" fontId="15" fillId="0" borderId="34" xfId="0" applyNumberFormat="1" applyFont="1" applyFill="1" applyBorder="1" applyAlignment="1">
      <alignment horizontal="left" vertical="top" wrapText="1"/>
    </xf>
    <xf numFmtId="0" fontId="16" fillId="0" borderId="34" xfId="0" applyFont="1" applyFill="1" applyBorder="1" applyAlignment="1">
      <alignment wrapText="1"/>
    </xf>
    <xf numFmtId="0" fontId="16" fillId="0" borderId="34" xfId="0" applyFont="1" applyFill="1" applyBorder="1"/>
    <xf numFmtId="0" fontId="1" fillId="0" borderId="17" xfId="0" applyFont="1" applyFill="1" applyBorder="1" applyAlignment="1">
      <alignment horizontal="left" vertical="top" wrapText="1"/>
    </xf>
    <xf numFmtId="0" fontId="1" fillId="6" borderId="15" xfId="0" applyFont="1" applyFill="1" applyBorder="1" applyAlignment="1">
      <alignment horizontal="center"/>
    </xf>
    <xf numFmtId="0" fontId="1" fillId="13" borderId="15" xfId="0" applyFont="1" applyFill="1" applyBorder="1" applyAlignment="1">
      <alignment horizontal="center"/>
    </xf>
    <xf numFmtId="0" fontId="1" fillId="14" borderId="15" xfId="0" applyFont="1" applyFill="1" applyBorder="1" applyAlignment="1">
      <alignment horizontal="center"/>
    </xf>
    <xf numFmtId="0" fontId="1" fillId="12" borderId="15" xfId="0" applyFont="1" applyFill="1" applyBorder="1" applyAlignment="1">
      <alignment horizontal="center"/>
    </xf>
    <xf numFmtId="0" fontId="1" fillId="5" borderId="17" xfId="0" applyFont="1" applyFill="1" applyBorder="1" applyAlignment="1">
      <alignment horizontal="left" vertical="top"/>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Border="1" applyAlignment="1">
      <alignment horizontal="left" vertical="center" wrapText="1"/>
    </xf>
    <xf numFmtId="0" fontId="1" fillId="16" borderId="15" xfId="0" applyFont="1" applyFill="1" applyBorder="1" applyAlignment="1">
      <alignment horizontal="center" vertical="top" wrapText="1"/>
    </xf>
    <xf numFmtId="0" fontId="1" fillId="15" borderId="15" xfId="0" applyFont="1" applyFill="1" applyBorder="1" applyAlignment="1">
      <alignment horizontal="center" vertical="top" wrapText="1"/>
    </xf>
    <xf numFmtId="0" fontId="1" fillId="18" borderId="15" xfId="0" applyFont="1" applyFill="1" applyBorder="1" applyAlignment="1">
      <alignment horizontal="center" vertical="top" wrapText="1"/>
    </xf>
    <xf numFmtId="0" fontId="4" fillId="17" borderId="15" xfId="0" applyFont="1" applyFill="1" applyBorder="1" applyAlignment="1">
      <alignment horizontal="center" vertical="top" wrapText="1"/>
    </xf>
    <xf numFmtId="0" fontId="4" fillId="0" borderId="0" xfId="0" applyFont="1" applyBorder="1" applyAlignment="1">
      <alignment horizontal="left" vertical="center" wrapText="1"/>
    </xf>
    <xf numFmtId="0" fontId="4" fillId="16" borderId="15" xfId="0" applyFont="1" applyFill="1" applyBorder="1" applyAlignment="1">
      <alignment horizontal="center" vertical="top" wrapText="1"/>
    </xf>
    <xf numFmtId="0" fontId="4" fillId="15" borderId="15" xfId="0" applyFont="1" applyFill="1" applyBorder="1" applyAlignment="1">
      <alignment horizontal="center" vertical="top" wrapText="1"/>
    </xf>
    <xf numFmtId="0" fontId="4" fillId="18" borderId="15" xfId="0" applyFont="1" applyFill="1" applyBorder="1" applyAlignment="1">
      <alignment horizontal="center" vertical="top" wrapText="1"/>
    </xf>
    <xf numFmtId="0" fontId="4"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4" fillId="16" borderId="15" xfId="0" applyFont="1" applyFill="1" applyBorder="1" applyAlignment="1">
      <alignment horizontal="center" vertical="top"/>
    </xf>
    <xf numFmtId="0" fontId="1" fillId="16" borderId="15" xfId="0" applyFont="1" applyFill="1" applyBorder="1" applyAlignment="1">
      <alignment horizontal="center" wrapText="1"/>
    </xf>
    <xf numFmtId="0" fontId="1" fillId="18" borderId="15" xfId="0" applyFont="1" applyFill="1" applyBorder="1" applyAlignment="1">
      <alignment horizontal="center" wrapText="1"/>
    </xf>
    <xf numFmtId="0" fontId="1" fillId="17" borderId="15" xfId="0" applyFont="1" applyFill="1" applyBorder="1" applyAlignment="1">
      <alignment horizontal="center" wrapText="1"/>
    </xf>
    <xf numFmtId="0" fontId="1" fillId="15" borderId="15" xfId="0" applyFont="1" applyFill="1" applyBorder="1" applyAlignment="1">
      <alignment horizontal="center" wrapText="1"/>
    </xf>
    <xf numFmtId="0" fontId="1" fillId="0" borderId="0" xfId="0" applyFont="1" applyBorder="1" applyAlignment="1">
      <alignment vertical="center" wrapText="1"/>
    </xf>
    <xf numFmtId="0" fontId="0" fillId="0" borderId="0" xfId="0" applyAlignment="1">
      <alignment vertical="center" wrapText="1"/>
    </xf>
    <xf numFmtId="0" fontId="13" fillId="0" borderId="0" xfId="0" applyFont="1" applyFill="1" applyBorder="1" applyAlignment="1">
      <alignment vertical="top" wrapText="1"/>
    </xf>
    <xf numFmtId="0" fontId="1" fillId="17" borderId="15" xfId="0" applyFont="1" applyFill="1" applyBorder="1" applyAlignment="1">
      <alignment horizontal="center" vertical="top" wrapText="1"/>
    </xf>
    <xf numFmtId="0" fontId="1" fillId="16" borderId="16" xfId="0" applyFont="1" applyFill="1" applyBorder="1" applyAlignment="1">
      <alignment horizontal="center" vertical="top" wrapText="1"/>
    </xf>
    <xf numFmtId="0" fontId="1" fillId="16" borderId="18" xfId="0" applyFont="1" applyFill="1" applyBorder="1" applyAlignment="1">
      <alignment horizontal="center" vertical="top" wrapText="1"/>
    </xf>
    <xf numFmtId="0" fontId="1" fillId="16" borderId="20" xfId="0" applyFont="1" applyFill="1" applyBorder="1" applyAlignment="1">
      <alignment horizontal="center" vertical="top" wrapText="1"/>
    </xf>
    <xf numFmtId="0" fontId="1" fillId="0" borderId="0" xfId="0" applyFont="1" applyBorder="1" applyAlignment="1">
      <alignment vertical="top" wrapText="1"/>
    </xf>
    <xf numFmtId="0" fontId="1" fillId="16" borderId="16" xfId="0" applyFont="1" applyFill="1" applyBorder="1" applyAlignment="1">
      <alignment horizontal="center" wrapText="1"/>
    </xf>
    <xf numFmtId="0" fontId="1" fillId="16" borderId="18" xfId="0" applyFont="1" applyFill="1" applyBorder="1" applyAlignment="1">
      <alignment horizontal="center" wrapText="1"/>
    </xf>
    <xf numFmtId="0" fontId="1" fillId="16" borderId="20" xfId="0" applyFont="1" applyFill="1" applyBorder="1" applyAlignment="1">
      <alignment horizontal="center" wrapText="1"/>
    </xf>
    <xf numFmtId="0" fontId="4" fillId="15" borderId="0" xfId="0" applyFont="1" applyFill="1" applyAlignment="1">
      <alignment horizontal="center" vertical="top" wrapText="1"/>
    </xf>
    <xf numFmtId="0" fontId="1" fillId="17" borderId="0" xfId="0" applyFont="1" applyFill="1" applyBorder="1" applyAlignment="1">
      <alignment horizontal="center" wrapText="1"/>
    </xf>
    <xf numFmtId="0" fontId="1" fillId="18" borderId="18" xfId="0" applyFont="1" applyFill="1" applyBorder="1" applyAlignment="1">
      <alignment horizontal="center" wrapText="1"/>
    </xf>
    <xf numFmtId="0" fontId="1" fillId="15" borderId="18" xfId="0" applyFont="1" applyFill="1" applyBorder="1" applyAlignment="1">
      <alignment horizontal="center" vertical="top" wrapText="1"/>
    </xf>
    <xf numFmtId="0" fontId="1" fillId="17" borderId="18" xfId="0" applyFont="1" applyFill="1" applyBorder="1" applyAlignment="1">
      <alignment horizontal="center" vertical="top" wrapText="1"/>
    </xf>
    <xf numFmtId="0" fontId="1" fillId="18" borderId="18" xfId="0" applyFont="1" applyFill="1" applyBorder="1" applyAlignment="1">
      <alignment horizontal="center" vertical="top" wrapText="1"/>
    </xf>
    <xf numFmtId="0" fontId="1" fillId="16" borderId="16" xfId="0" applyFont="1" applyFill="1" applyBorder="1" applyAlignment="1">
      <alignment horizontal="left" vertical="top" wrapText="1"/>
    </xf>
    <xf numFmtId="0" fontId="1" fillId="16" borderId="18" xfId="0" applyFont="1" applyFill="1" applyBorder="1" applyAlignment="1">
      <alignment horizontal="left" vertical="top" wrapText="1"/>
    </xf>
    <xf numFmtId="0" fontId="1" fillId="16" borderId="20" xfId="0" applyFont="1" applyFill="1" applyBorder="1" applyAlignment="1">
      <alignment horizontal="left" vertical="top" wrapText="1"/>
    </xf>
    <xf numFmtId="0" fontId="1" fillId="15" borderId="18" xfId="0" applyFont="1" applyFill="1" applyBorder="1" applyAlignment="1">
      <alignment horizontal="left" vertical="top" wrapText="1"/>
    </xf>
    <xf numFmtId="0" fontId="1" fillId="18" borderId="18" xfId="0" applyFont="1" applyFill="1" applyBorder="1" applyAlignment="1">
      <alignment horizontal="left" vertical="top" wrapText="1"/>
    </xf>
    <xf numFmtId="0" fontId="1" fillId="16" borderId="16" xfId="0" applyFont="1" applyFill="1" applyBorder="1" applyAlignment="1">
      <alignment vertical="top" wrapText="1"/>
    </xf>
    <xf numFmtId="0" fontId="1" fillId="16" borderId="18" xfId="0" applyFont="1" applyFill="1" applyBorder="1" applyAlignment="1">
      <alignment vertical="top" wrapText="1"/>
    </xf>
    <xf numFmtId="0" fontId="1" fillId="16" borderId="20" xfId="0" applyFont="1" applyFill="1" applyBorder="1" applyAlignment="1">
      <alignment vertical="top" wrapText="1"/>
    </xf>
    <xf numFmtId="0" fontId="1" fillId="15" borderId="18" xfId="0" applyFont="1" applyFill="1" applyBorder="1" applyAlignment="1">
      <alignment vertical="top" wrapText="1"/>
    </xf>
    <xf numFmtId="0" fontId="1" fillId="18" borderId="18" xfId="0" applyFont="1" applyFill="1" applyBorder="1" applyAlignment="1">
      <alignment vertical="top" wrapText="1"/>
    </xf>
    <xf numFmtId="0" fontId="1" fillId="17" borderId="0" xfId="0" applyFont="1" applyFill="1" applyBorder="1" applyAlignment="1">
      <alignment horizontal="center" vertical="top"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0" fillId="0" borderId="0" xfId="0" applyAlignment="1">
      <alignment horizontal="center"/>
    </xf>
    <xf numFmtId="0" fontId="0" fillId="0" borderId="0" xfId="0" applyAlignment="1">
      <alignment horizontal="center"/>
    </xf>
  </cellXfs>
  <cellStyles count="2">
    <cellStyle name="Normal" xfId="0" builtinId="0"/>
    <cellStyle name="Normal_Cooling"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[1]Graphs!$B$2</c:f>
              <c:strCache>
                <c:ptCount val="1"/>
                <c:pt idx="0">
                  <c:v>1</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[1]Graphs!$B$3:$B$10</c:f>
              <c:numCache>
                <c:formatCode>General</c:formatCode>
                <c:ptCount val="8"/>
                <c:pt idx="0">
                  <c:v>1</c:v>
                </c:pt>
                <c:pt idx="1">
                  <c:v>0</c:v>
                </c:pt>
                <c:pt idx="2">
                  <c:v>1</c:v>
                </c:pt>
                <c:pt idx="3">
                  <c:v>0</c:v>
                </c:pt>
                <c:pt idx="4">
                  <c:v>0</c:v>
                </c:pt>
                <c:pt idx="5">
                  <c:v>0</c:v>
                </c:pt>
                <c:pt idx="6">
                  <c:v>2</c:v>
                </c:pt>
                <c:pt idx="7">
                  <c:v>0</c:v>
                </c:pt>
              </c:numCache>
            </c:numRef>
          </c:val>
        </c:ser>
        <c:ser>
          <c:idx val="1"/>
          <c:order val="1"/>
          <c:tx>
            <c:strRef>
              <c:f>[1]Graphs!$C$2</c:f>
              <c:strCache>
                <c:ptCount val="1"/>
                <c:pt idx="0">
                  <c:v>2</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[1]Graphs!$C$3:$C$10</c:f>
              <c:numCache>
                <c:formatCode>General</c:formatCode>
                <c:ptCount val="8"/>
                <c:pt idx="0">
                  <c:v>12</c:v>
                </c:pt>
                <c:pt idx="1">
                  <c:v>2</c:v>
                </c:pt>
                <c:pt idx="2">
                  <c:v>6</c:v>
                </c:pt>
                <c:pt idx="3">
                  <c:v>27</c:v>
                </c:pt>
                <c:pt idx="4">
                  <c:v>3</c:v>
                </c:pt>
                <c:pt idx="5">
                  <c:v>16</c:v>
                </c:pt>
                <c:pt idx="6">
                  <c:v>11</c:v>
                </c:pt>
                <c:pt idx="7">
                  <c:v>2</c:v>
                </c:pt>
              </c:numCache>
            </c:numRef>
          </c:val>
        </c:ser>
        <c:ser>
          <c:idx val="2"/>
          <c:order val="2"/>
          <c:tx>
            <c:strRef>
              <c:f>[1]Graphs!$D$2</c:f>
              <c:strCache>
                <c:ptCount val="1"/>
                <c:pt idx="0">
                  <c:v>2S</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[1]Graphs!$D$3:$D$10</c:f>
              <c:numCache>
                <c:formatCode>General</c:formatCode>
                <c:ptCount val="8"/>
                <c:pt idx="0">
                  <c:v>4</c:v>
                </c:pt>
                <c:pt idx="1">
                  <c:v>0</c:v>
                </c:pt>
                <c:pt idx="2">
                  <c:v>0</c:v>
                </c:pt>
                <c:pt idx="3">
                  <c:v>0</c:v>
                </c:pt>
                <c:pt idx="4">
                  <c:v>0</c:v>
                </c:pt>
                <c:pt idx="5">
                  <c:v>0</c:v>
                </c:pt>
                <c:pt idx="6">
                  <c:v>0</c:v>
                </c:pt>
                <c:pt idx="7">
                  <c:v>0</c:v>
                </c:pt>
              </c:numCache>
            </c:numRef>
          </c:val>
        </c:ser>
        <c:ser>
          <c:idx val="3"/>
          <c:order val="3"/>
          <c:tx>
            <c:strRef>
              <c:f>[1]Graphs!$E$2</c:f>
              <c:strCache>
                <c:ptCount val="1"/>
                <c:pt idx="0">
                  <c:v>2R</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[1]Graphs!$E$3:$E$10</c:f>
              <c:numCache>
                <c:formatCode>General</c:formatCode>
                <c:ptCount val="8"/>
                <c:pt idx="0">
                  <c:v>45</c:v>
                </c:pt>
                <c:pt idx="1">
                  <c:v>5</c:v>
                </c:pt>
                <c:pt idx="2">
                  <c:v>15</c:v>
                </c:pt>
                <c:pt idx="3">
                  <c:v>13</c:v>
                </c:pt>
                <c:pt idx="4">
                  <c:v>24</c:v>
                </c:pt>
                <c:pt idx="5">
                  <c:v>7</c:v>
                </c:pt>
                <c:pt idx="6">
                  <c:v>0</c:v>
                </c:pt>
                <c:pt idx="7">
                  <c:v>36</c:v>
                </c:pt>
              </c:numCache>
            </c:numRef>
          </c:val>
        </c:ser>
        <c:ser>
          <c:idx val="4"/>
          <c:order val="4"/>
          <c:tx>
            <c:strRef>
              <c:f>[1]Graphs!$F$2</c:f>
              <c:strCache>
                <c:ptCount val="1"/>
                <c:pt idx="0">
                  <c:v>3</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[1]Graphs!$F$3:$F$10</c:f>
              <c:numCache>
                <c:formatCode>General</c:formatCode>
                <c:ptCount val="8"/>
                <c:pt idx="0">
                  <c:v>0</c:v>
                </c:pt>
                <c:pt idx="1">
                  <c:v>1</c:v>
                </c:pt>
                <c:pt idx="2">
                  <c:v>11</c:v>
                </c:pt>
                <c:pt idx="3">
                  <c:v>0</c:v>
                </c:pt>
                <c:pt idx="4">
                  <c:v>7</c:v>
                </c:pt>
                <c:pt idx="5">
                  <c:v>3</c:v>
                </c:pt>
                <c:pt idx="6">
                  <c:v>0</c:v>
                </c:pt>
                <c:pt idx="7">
                  <c:v>0</c:v>
                </c:pt>
              </c:numCache>
            </c:numRef>
          </c:val>
        </c:ser>
        <c:ser>
          <c:idx val="5"/>
          <c:order val="5"/>
          <c:tx>
            <c:strRef>
              <c:f>[1]Graphs!$G$2</c:f>
              <c:strCache>
                <c:ptCount val="1"/>
                <c:pt idx="0">
                  <c:v>4</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[1]Graphs!$G$3:$G$10</c:f>
              <c:numCache>
                <c:formatCode>General</c:formatCode>
                <c:ptCount val="8"/>
                <c:pt idx="0">
                  <c:v>39</c:v>
                </c:pt>
                <c:pt idx="1">
                  <c:v>38</c:v>
                </c:pt>
                <c:pt idx="2">
                  <c:v>6</c:v>
                </c:pt>
                <c:pt idx="3">
                  <c:v>7</c:v>
                </c:pt>
                <c:pt idx="4">
                  <c:v>47</c:v>
                </c:pt>
                <c:pt idx="5">
                  <c:v>14</c:v>
                </c:pt>
                <c:pt idx="6">
                  <c:v>13</c:v>
                </c:pt>
                <c:pt idx="7">
                  <c:v>10</c:v>
                </c:pt>
              </c:numCache>
            </c:numRef>
          </c:val>
        </c:ser>
        <c:ser>
          <c:idx val="6"/>
          <c:order val="6"/>
          <c:tx>
            <c:strRef>
              <c:f>[1]Graphs!$H$2</c:f>
              <c:strCache>
                <c:ptCount val="1"/>
                <c:pt idx="0">
                  <c:v>In Work</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[1]Graphs!$H$3:$H$10</c:f>
              <c:numCache>
                <c:formatCode>General</c:formatCode>
                <c:ptCount val="8"/>
                <c:pt idx="0">
                  <c:v>9</c:v>
                </c:pt>
                <c:pt idx="1">
                  <c:v>1</c:v>
                </c:pt>
                <c:pt idx="2">
                  <c:v>0</c:v>
                </c:pt>
                <c:pt idx="3">
                  <c:v>0</c:v>
                </c:pt>
                <c:pt idx="4">
                  <c:v>0</c:v>
                </c:pt>
                <c:pt idx="5">
                  <c:v>0</c:v>
                </c:pt>
                <c:pt idx="6">
                  <c:v>2</c:v>
                </c:pt>
                <c:pt idx="7">
                  <c:v>0</c:v>
                </c:pt>
              </c:numCache>
            </c:numRef>
          </c:val>
        </c:ser>
        <c:dLbls>
          <c:showLegendKey val="0"/>
          <c:showVal val="0"/>
          <c:showCatName val="0"/>
          <c:showSerName val="0"/>
          <c:showPercent val="0"/>
          <c:showBubbleSize val="0"/>
        </c:dLbls>
        <c:gapWidth val="150"/>
        <c:axId val="151827584"/>
        <c:axId val="151829120"/>
      </c:barChart>
      <c:catAx>
        <c:axId val="151827584"/>
        <c:scaling>
          <c:orientation val="minMax"/>
        </c:scaling>
        <c:delete val="0"/>
        <c:axPos val="b"/>
        <c:majorTickMark val="out"/>
        <c:minorTickMark val="none"/>
        <c:tickLblPos val="nextTo"/>
        <c:crossAx val="151829120"/>
        <c:crosses val="autoZero"/>
        <c:auto val="1"/>
        <c:lblAlgn val="ctr"/>
        <c:lblOffset val="100"/>
        <c:noMultiLvlLbl val="0"/>
      </c:catAx>
      <c:valAx>
        <c:axId val="151829120"/>
        <c:scaling>
          <c:orientation val="minMax"/>
        </c:scaling>
        <c:delete val="0"/>
        <c:axPos val="l"/>
        <c:majorGridlines/>
        <c:numFmt formatCode="General" sourceLinked="1"/>
        <c:majorTickMark val="out"/>
        <c:minorTickMark val="none"/>
        <c:tickLblPos val="nextTo"/>
        <c:crossAx val="1518275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6"/>
          <c:order val="0"/>
          <c:tx>
            <c:strRef>
              <c:f>[1]Graphs!$H$2</c:f>
              <c:strCache>
                <c:ptCount val="1"/>
                <c:pt idx="0">
                  <c:v>In Work</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[1]Graphs!$H$3:$H$10</c:f>
              <c:numCache>
                <c:formatCode>General</c:formatCode>
                <c:ptCount val="8"/>
                <c:pt idx="0">
                  <c:v>9</c:v>
                </c:pt>
                <c:pt idx="1">
                  <c:v>1</c:v>
                </c:pt>
                <c:pt idx="2">
                  <c:v>0</c:v>
                </c:pt>
                <c:pt idx="3">
                  <c:v>0</c:v>
                </c:pt>
                <c:pt idx="4">
                  <c:v>0</c:v>
                </c:pt>
                <c:pt idx="5">
                  <c:v>0</c:v>
                </c:pt>
                <c:pt idx="6">
                  <c:v>2</c:v>
                </c:pt>
                <c:pt idx="7">
                  <c:v>0</c:v>
                </c:pt>
              </c:numCache>
            </c:numRef>
          </c:val>
        </c:ser>
        <c:ser>
          <c:idx val="5"/>
          <c:order val="1"/>
          <c:tx>
            <c:strRef>
              <c:f>[1]Graphs!$G$2</c:f>
              <c:strCache>
                <c:ptCount val="1"/>
                <c:pt idx="0">
                  <c:v>4</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[1]Graphs!$G$3:$G$10</c:f>
              <c:numCache>
                <c:formatCode>General</c:formatCode>
                <c:ptCount val="8"/>
                <c:pt idx="0">
                  <c:v>39</c:v>
                </c:pt>
                <c:pt idx="1">
                  <c:v>38</c:v>
                </c:pt>
                <c:pt idx="2">
                  <c:v>6</c:v>
                </c:pt>
                <c:pt idx="3">
                  <c:v>7</c:v>
                </c:pt>
                <c:pt idx="4">
                  <c:v>47</c:v>
                </c:pt>
                <c:pt idx="5">
                  <c:v>14</c:v>
                </c:pt>
                <c:pt idx="6">
                  <c:v>13</c:v>
                </c:pt>
                <c:pt idx="7">
                  <c:v>10</c:v>
                </c:pt>
              </c:numCache>
            </c:numRef>
          </c:val>
        </c:ser>
        <c:ser>
          <c:idx val="4"/>
          <c:order val="2"/>
          <c:tx>
            <c:strRef>
              <c:f>[1]Graphs!$F$2</c:f>
              <c:strCache>
                <c:ptCount val="1"/>
                <c:pt idx="0">
                  <c:v>3</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[1]Graphs!$F$3:$F$10</c:f>
              <c:numCache>
                <c:formatCode>General</c:formatCode>
                <c:ptCount val="8"/>
                <c:pt idx="0">
                  <c:v>0</c:v>
                </c:pt>
                <c:pt idx="1">
                  <c:v>1</c:v>
                </c:pt>
                <c:pt idx="2">
                  <c:v>11</c:v>
                </c:pt>
                <c:pt idx="3">
                  <c:v>0</c:v>
                </c:pt>
                <c:pt idx="4">
                  <c:v>7</c:v>
                </c:pt>
                <c:pt idx="5">
                  <c:v>3</c:v>
                </c:pt>
                <c:pt idx="6">
                  <c:v>0</c:v>
                </c:pt>
                <c:pt idx="7">
                  <c:v>0</c:v>
                </c:pt>
              </c:numCache>
            </c:numRef>
          </c:val>
        </c:ser>
        <c:ser>
          <c:idx val="3"/>
          <c:order val="3"/>
          <c:tx>
            <c:strRef>
              <c:f>[1]Graphs!$E$2</c:f>
              <c:strCache>
                <c:ptCount val="1"/>
                <c:pt idx="0">
                  <c:v>2R</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[1]Graphs!$E$3:$E$10</c:f>
              <c:numCache>
                <c:formatCode>General</c:formatCode>
                <c:ptCount val="8"/>
                <c:pt idx="0">
                  <c:v>45</c:v>
                </c:pt>
                <c:pt idx="1">
                  <c:v>5</c:v>
                </c:pt>
                <c:pt idx="2">
                  <c:v>15</c:v>
                </c:pt>
                <c:pt idx="3">
                  <c:v>13</c:v>
                </c:pt>
                <c:pt idx="4">
                  <c:v>24</c:v>
                </c:pt>
                <c:pt idx="5">
                  <c:v>7</c:v>
                </c:pt>
                <c:pt idx="6">
                  <c:v>0</c:v>
                </c:pt>
                <c:pt idx="7">
                  <c:v>36</c:v>
                </c:pt>
              </c:numCache>
            </c:numRef>
          </c:val>
        </c:ser>
        <c:ser>
          <c:idx val="2"/>
          <c:order val="4"/>
          <c:tx>
            <c:strRef>
              <c:f>[1]Graphs!$D$2</c:f>
              <c:strCache>
                <c:ptCount val="1"/>
                <c:pt idx="0">
                  <c:v>2S</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[1]Graphs!$D$3:$D$10</c:f>
              <c:numCache>
                <c:formatCode>General</c:formatCode>
                <c:ptCount val="8"/>
                <c:pt idx="0">
                  <c:v>4</c:v>
                </c:pt>
                <c:pt idx="1">
                  <c:v>0</c:v>
                </c:pt>
                <c:pt idx="2">
                  <c:v>0</c:v>
                </c:pt>
                <c:pt idx="3">
                  <c:v>0</c:v>
                </c:pt>
                <c:pt idx="4">
                  <c:v>0</c:v>
                </c:pt>
                <c:pt idx="5">
                  <c:v>0</c:v>
                </c:pt>
                <c:pt idx="6">
                  <c:v>0</c:v>
                </c:pt>
                <c:pt idx="7">
                  <c:v>0</c:v>
                </c:pt>
              </c:numCache>
            </c:numRef>
          </c:val>
        </c:ser>
        <c:ser>
          <c:idx val="1"/>
          <c:order val="5"/>
          <c:tx>
            <c:strRef>
              <c:f>[1]Graphs!$C$2</c:f>
              <c:strCache>
                <c:ptCount val="1"/>
                <c:pt idx="0">
                  <c:v>2</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[1]Graphs!$C$3:$C$10</c:f>
              <c:numCache>
                <c:formatCode>General</c:formatCode>
                <c:ptCount val="8"/>
                <c:pt idx="0">
                  <c:v>12</c:v>
                </c:pt>
                <c:pt idx="1">
                  <c:v>2</c:v>
                </c:pt>
                <c:pt idx="2">
                  <c:v>6</c:v>
                </c:pt>
                <c:pt idx="3">
                  <c:v>27</c:v>
                </c:pt>
                <c:pt idx="4">
                  <c:v>3</c:v>
                </c:pt>
                <c:pt idx="5">
                  <c:v>16</c:v>
                </c:pt>
                <c:pt idx="6">
                  <c:v>11</c:v>
                </c:pt>
                <c:pt idx="7">
                  <c:v>2</c:v>
                </c:pt>
              </c:numCache>
            </c:numRef>
          </c:val>
        </c:ser>
        <c:ser>
          <c:idx val="0"/>
          <c:order val="6"/>
          <c:tx>
            <c:strRef>
              <c:f>[1]Graphs!$B$2</c:f>
              <c:strCache>
                <c:ptCount val="1"/>
                <c:pt idx="0">
                  <c:v>1</c:v>
                </c:pt>
              </c:strCache>
            </c:strRef>
          </c:tx>
          <c:invertIfNegative val="0"/>
          <c:cat>
            <c:strRef>
              <c:f>[1]Graphs!$A$3:$A$10</c:f>
              <c:strCache>
                <c:ptCount val="8"/>
                <c:pt idx="0">
                  <c:v>Avionics</c:v>
                </c:pt>
                <c:pt idx="1">
                  <c:v>EPS</c:v>
                </c:pt>
                <c:pt idx="2">
                  <c:v>G&amp;C</c:v>
                </c:pt>
                <c:pt idx="3">
                  <c:v>Cooling</c:v>
                </c:pt>
                <c:pt idx="4">
                  <c:v>Telecom</c:v>
                </c:pt>
                <c:pt idx="5">
                  <c:v>Mechanisms</c:v>
                </c:pt>
                <c:pt idx="6">
                  <c:v>Propulsion</c:v>
                </c:pt>
                <c:pt idx="7">
                  <c:v>Thermal</c:v>
                </c:pt>
              </c:strCache>
            </c:strRef>
          </c:cat>
          <c:val>
            <c:numRef>
              <c:f>[1]Graphs!$B$3:$B$10</c:f>
              <c:numCache>
                <c:formatCode>General</c:formatCode>
                <c:ptCount val="8"/>
                <c:pt idx="0">
                  <c:v>1</c:v>
                </c:pt>
                <c:pt idx="1">
                  <c:v>0</c:v>
                </c:pt>
                <c:pt idx="2">
                  <c:v>1</c:v>
                </c:pt>
                <c:pt idx="3">
                  <c:v>0</c:v>
                </c:pt>
                <c:pt idx="4">
                  <c:v>0</c:v>
                </c:pt>
                <c:pt idx="5">
                  <c:v>0</c:v>
                </c:pt>
                <c:pt idx="6">
                  <c:v>2</c:v>
                </c:pt>
                <c:pt idx="7">
                  <c:v>0</c:v>
                </c:pt>
              </c:numCache>
            </c:numRef>
          </c:val>
        </c:ser>
        <c:dLbls>
          <c:showLegendKey val="0"/>
          <c:showVal val="0"/>
          <c:showCatName val="0"/>
          <c:showSerName val="0"/>
          <c:showPercent val="0"/>
          <c:showBubbleSize val="0"/>
        </c:dLbls>
        <c:gapWidth val="150"/>
        <c:overlap val="100"/>
        <c:axId val="151838080"/>
        <c:axId val="151839872"/>
      </c:barChart>
      <c:catAx>
        <c:axId val="151838080"/>
        <c:scaling>
          <c:orientation val="minMax"/>
        </c:scaling>
        <c:delete val="0"/>
        <c:axPos val="b"/>
        <c:majorTickMark val="out"/>
        <c:minorTickMark val="none"/>
        <c:tickLblPos val="nextTo"/>
        <c:crossAx val="151839872"/>
        <c:crosses val="autoZero"/>
        <c:auto val="1"/>
        <c:lblAlgn val="ctr"/>
        <c:lblOffset val="100"/>
        <c:noMultiLvlLbl val="0"/>
      </c:catAx>
      <c:valAx>
        <c:axId val="151839872"/>
        <c:scaling>
          <c:orientation val="minMax"/>
        </c:scaling>
        <c:delete val="0"/>
        <c:axPos val="l"/>
        <c:majorGridlines/>
        <c:numFmt formatCode="General" sourceLinked="1"/>
        <c:majorTickMark val="out"/>
        <c:minorTickMark val="none"/>
        <c:tickLblPos val="nextTo"/>
        <c:crossAx val="1518380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[1]Graphs!$B$29</c:f>
              <c:strCache>
                <c:ptCount val="1"/>
                <c:pt idx="0">
                  <c:v>Yes</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[1]Graphs!$B$30:$B$37</c:f>
              <c:numCache>
                <c:formatCode>General</c:formatCode>
                <c:ptCount val="8"/>
                <c:pt idx="0">
                  <c:v>27</c:v>
                </c:pt>
                <c:pt idx="1">
                  <c:v>0</c:v>
                </c:pt>
                <c:pt idx="2">
                  <c:v>29</c:v>
                </c:pt>
                <c:pt idx="3">
                  <c:v>0</c:v>
                </c:pt>
                <c:pt idx="4">
                  <c:v>0</c:v>
                </c:pt>
                <c:pt idx="5">
                  <c:v>17</c:v>
                </c:pt>
                <c:pt idx="6">
                  <c:v>13</c:v>
                </c:pt>
                <c:pt idx="7">
                  <c:v>1</c:v>
                </c:pt>
              </c:numCache>
            </c:numRef>
          </c:val>
        </c:ser>
        <c:ser>
          <c:idx val="1"/>
          <c:order val="1"/>
          <c:tx>
            <c:strRef>
              <c:f>[1]Graphs!$C$29</c:f>
              <c:strCache>
                <c:ptCount val="1"/>
                <c:pt idx="0">
                  <c:v>No</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[1]Graphs!$C$30:$C$37</c:f>
              <c:numCache>
                <c:formatCode>General</c:formatCode>
                <c:ptCount val="8"/>
                <c:pt idx="0">
                  <c:v>67</c:v>
                </c:pt>
                <c:pt idx="1">
                  <c:v>44</c:v>
                </c:pt>
                <c:pt idx="2">
                  <c:v>10</c:v>
                </c:pt>
                <c:pt idx="3">
                  <c:v>43</c:v>
                </c:pt>
                <c:pt idx="4">
                  <c:v>77</c:v>
                </c:pt>
                <c:pt idx="5">
                  <c:v>23</c:v>
                </c:pt>
                <c:pt idx="6">
                  <c:v>11</c:v>
                </c:pt>
                <c:pt idx="7">
                  <c:v>47</c:v>
                </c:pt>
              </c:numCache>
            </c:numRef>
          </c:val>
        </c:ser>
        <c:ser>
          <c:idx val="2"/>
          <c:order val="2"/>
          <c:tx>
            <c:strRef>
              <c:f>[1]Graphs!$D$29</c:f>
              <c:strCache>
                <c:ptCount val="1"/>
                <c:pt idx="0">
                  <c:v>In Work</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[1]Graphs!$D$30:$D$37</c:f>
              <c:numCache>
                <c:formatCode>General</c:formatCode>
                <c:ptCount val="8"/>
                <c:pt idx="0">
                  <c:v>16</c:v>
                </c:pt>
                <c:pt idx="1">
                  <c:v>3</c:v>
                </c:pt>
                <c:pt idx="2">
                  <c:v>0</c:v>
                </c:pt>
                <c:pt idx="3">
                  <c:v>4</c:v>
                </c:pt>
                <c:pt idx="4">
                  <c:v>4</c:v>
                </c:pt>
                <c:pt idx="5">
                  <c:v>0</c:v>
                </c:pt>
                <c:pt idx="6">
                  <c:v>4</c:v>
                </c:pt>
                <c:pt idx="7">
                  <c:v>0</c:v>
                </c:pt>
              </c:numCache>
            </c:numRef>
          </c:val>
        </c:ser>
        <c:dLbls>
          <c:showLegendKey val="0"/>
          <c:showVal val="0"/>
          <c:showCatName val="0"/>
          <c:showSerName val="0"/>
          <c:showPercent val="0"/>
          <c:showBubbleSize val="0"/>
        </c:dLbls>
        <c:gapWidth val="150"/>
        <c:axId val="151853696"/>
        <c:axId val="151875968"/>
      </c:barChart>
      <c:catAx>
        <c:axId val="151853696"/>
        <c:scaling>
          <c:orientation val="minMax"/>
        </c:scaling>
        <c:delete val="0"/>
        <c:axPos val="b"/>
        <c:majorTickMark val="out"/>
        <c:minorTickMark val="none"/>
        <c:tickLblPos val="nextTo"/>
        <c:crossAx val="151875968"/>
        <c:crosses val="autoZero"/>
        <c:auto val="1"/>
        <c:lblAlgn val="ctr"/>
        <c:lblOffset val="100"/>
        <c:noMultiLvlLbl val="0"/>
      </c:catAx>
      <c:valAx>
        <c:axId val="151875968"/>
        <c:scaling>
          <c:orientation val="minMax"/>
        </c:scaling>
        <c:delete val="0"/>
        <c:axPos val="l"/>
        <c:majorGridlines/>
        <c:numFmt formatCode="General" sourceLinked="1"/>
        <c:majorTickMark val="out"/>
        <c:minorTickMark val="none"/>
        <c:tickLblPos val="nextTo"/>
        <c:crossAx val="1518536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[1]Graphs!$D$29</c:f>
              <c:strCache>
                <c:ptCount val="1"/>
                <c:pt idx="0">
                  <c:v>In Work</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[1]Graphs!$D$30:$D$37</c:f>
              <c:numCache>
                <c:formatCode>General</c:formatCode>
                <c:ptCount val="8"/>
                <c:pt idx="0">
                  <c:v>16</c:v>
                </c:pt>
                <c:pt idx="1">
                  <c:v>3</c:v>
                </c:pt>
                <c:pt idx="2">
                  <c:v>0</c:v>
                </c:pt>
                <c:pt idx="3">
                  <c:v>4</c:v>
                </c:pt>
                <c:pt idx="4">
                  <c:v>4</c:v>
                </c:pt>
                <c:pt idx="5">
                  <c:v>0</c:v>
                </c:pt>
                <c:pt idx="6">
                  <c:v>4</c:v>
                </c:pt>
                <c:pt idx="7">
                  <c:v>0</c:v>
                </c:pt>
              </c:numCache>
            </c:numRef>
          </c:val>
        </c:ser>
        <c:ser>
          <c:idx val="1"/>
          <c:order val="1"/>
          <c:tx>
            <c:strRef>
              <c:f>[1]Graphs!$C$29</c:f>
              <c:strCache>
                <c:ptCount val="1"/>
                <c:pt idx="0">
                  <c:v>No</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[1]Graphs!$C$30:$C$37</c:f>
              <c:numCache>
                <c:formatCode>General</c:formatCode>
                <c:ptCount val="8"/>
                <c:pt idx="0">
                  <c:v>67</c:v>
                </c:pt>
                <c:pt idx="1">
                  <c:v>44</c:v>
                </c:pt>
                <c:pt idx="2">
                  <c:v>10</c:v>
                </c:pt>
                <c:pt idx="3">
                  <c:v>43</c:v>
                </c:pt>
                <c:pt idx="4">
                  <c:v>77</c:v>
                </c:pt>
                <c:pt idx="5">
                  <c:v>23</c:v>
                </c:pt>
                <c:pt idx="6">
                  <c:v>11</c:v>
                </c:pt>
                <c:pt idx="7">
                  <c:v>47</c:v>
                </c:pt>
              </c:numCache>
            </c:numRef>
          </c:val>
        </c:ser>
        <c:ser>
          <c:idx val="0"/>
          <c:order val="2"/>
          <c:tx>
            <c:strRef>
              <c:f>[1]Graphs!$B$29</c:f>
              <c:strCache>
                <c:ptCount val="1"/>
                <c:pt idx="0">
                  <c:v>Yes</c:v>
                </c:pt>
              </c:strCache>
            </c:strRef>
          </c:tx>
          <c:invertIfNegative val="0"/>
          <c:cat>
            <c:strRef>
              <c:f>[1]Graphs!$A$30:$A$37</c:f>
              <c:strCache>
                <c:ptCount val="8"/>
                <c:pt idx="0">
                  <c:v>Avionics</c:v>
                </c:pt>
                <c:pt idx="1">
                  <c:v>EPS</c:v>
                </c:pt>
                <c:pt idx="2">
                  <c:v>G&amp;C</c:v>
                </c:pt>
                <c:pt idx="3">
                  <c:v>Cooling</c:v>
                </c:pt>
                <c:pt idx="4">
                  <c:v>Telecom</c:v>
                </c:pt>
                <c:pt idx="5">
                  <c:v>Mechanisms</c:v>
                </c:pt>
                <c:pt idx="6">
                  <c:v>Propulsion</c:v>
                </c:pt>
                <c:pt idx="7">
                  <c:v>Thermal</c:v>
                </c:pt>
              </c:strCache>
            </c:strRef>
          </c:cat>
          <c:val>
            <c:numRef>
              <c:f>[1]Graphs!$B$30:$B$37</c:f>
              <c:numCache>
                <c:formatCode>General</c:formatCode>
                <c:ptCount val="8"/>
                <c:pt idx="0">
                  <c:v>27</c:v>
                </c:pt>
                <c:pt idx="1">
                  <c:v>0</c:v>
                </c:pt>
                <c:pt idx="2">
                  <c:v>29</c:v>
                </c:pt>
                <c:pt idx="3">
                  <c:v>0</c:v>
                </c:pt>
                <c:pt idx="4">
                  <c:v>0</c:v>
                </c:pt>
                <c:pt idx="5">
                  <c:v>17</c:v>
                </c:pt>
                <c:pt idx="6">
                  <c:v>13</c:v>
                </c:pt>
                <c:pt idx="7">
                  <c:v>1</c:v>
                </c:pt>
              </c:numCache>
            </c:numRef>
          </c:val>
        </c:ser>
        <c:dLbls>
          <c:showLegendKey val="0"/>
          <c:showVal val="0"/>
          <c:showCatName val="0"/>
          <c:showSerName val="0"/>
          <c:showPercent val="0"/>
          <c:showBubbleSize val="0"/>
        </c:dLbls>
        <c:gapWidth val="150"/>
        <c:overlap val="100"/>
        <c:axId val="151984384"/>
        <c:axId val="151990272"/>
      </c:barChart>
      <c:catAx>
        <c:axId val="151984384"/>
        <c:scaling>
          <c:orientation val="minMax"/>
        </c:scaling>
        <c:delete val="0"/>
        <c:axPos val="b"/>
        <c:majorTickMark val="out"/>
        <c:minorTickMark val="none"/>
        <c:tickLblPos val="nextTo"/>
        <c:crossAx val="151990272"/>
        <c:crosses val="autoZero"/>
        <c:auto val="1"/>
        <c:lblAlgn val="ctr"/>
        <c:lblOffset val="100"/>
        <c:noMultiLvlLbl val="0"/>
      </c:catAx>
      <c:valAx>
        <c:axId val="151990272"/>
        <c:scaling>
          <c:orientation val="minMax"/>
        </c:scaling>
        <c:delete val="0"/>
        <c:axPos val="l"/>
        <c:majorGridlines/>
        <c:numFmt formatCode="General" sourceLinked="1"/>
        <c:majorTickMark val="out"/>
        <c:minorTickMark val="none"/>
        <c:tickLblPos val="nextTo"/>
        <c:crossAx val="15198438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[1]Graphs!$B$55</c:f>
              <c:strCache>
                <c:ptCount val="1"/>
                <c:pt idx="0">
                  <c:v>Autonomy</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[1]Graphs!$B$56:$B$63</c:f>
              <c:numCache>
                <c:formatCode>General</c:formatCode>
                <c:ptCount val="8"/>
                <c:pt idx="0">
                  <c:v>40</c:v>
                </c:pt>
                <c:pt idx="1">
                  <c:v>18</c:v>
                </c:pt>
                <c:pt idx="2">
                  <c:v>10</c:v>
                </c:pt>
                <c:pt idx="3">
                  <c:v>0</c:v>
                </c:pt>
                <c:pt idx="4">
                  <c:v>37</c:v>
                </c:pt>
                <c:pt idx="5">
                  <c:v>31</c:v>
                </c:pt>
                <c:pt idx="6">
                  <c:v>4</c:v>
                </c:pt>
                <c:pt idx="7">
                  <c:v>24</c:v>
                </c:pt>
              </c:numCache>
            </c:numRef>
          </c:val>
        </c:ser>
        <c:ser>
          <c:idx val="1"/>
          <c:order val="1"/>
          <c:tx>
            <c:strRef>
              <c:f>[1]Graphs!$C$55</c:f>
              <c:strCache>
                <c:ptCount val="1"/>
                <c:pt idx="0">
                  <c:v>Hardware</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[1]Graphs!$C$56:$C$63</c:f>
              <c:numCache>
                <c:formatCode>General</c:formatCode>
                <c:ptCount val="8"/>
                <c:pt idx="0">
                  <c:v>43</c:v>
                </c:pt>
                <c:pt idx="1">
                  <c:v>1</c:v>
                </c:pt>
                <c:pt idx="2">
                  <c:v>0</c:v>
                </c:pt>
                <c:pt idx="3">
                  <c:v>0</c:v>
                </c:pt>
                <c:pt idx="4">
                  <c:v>0</c:v>
                </c:pt>
                <c:pt idx="5">
                  <c:v>0</c:v>
                </c:pt>
                <c:pt idx="6">
                  <c:v>0</c:v>
                </c:pt>
                <c:pt idx="7">
                  <c:v>0</c:v>
                </c:pt>
              </c:numCache>
            </c:numRef>
          </c:val>
        </c:ser>
        <c:ser>
          <c:idx val="2"/>
          <c:order val="2"/>
          <c:tx>
            <c:strRef>
              <c:f>[1]Graphs!$D$55</c:f>
              <c:strCache>
                <c:ptCount val="1"/>
                <c:pt idx="0">
                  <c:v>Ground</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[1]Graphs!$D$56:$D$63</c:f>
              <c:numCache>
                <c:formatCode>General</c:formatCode>
                <c:ptCount val="8"/>
                <c:pt idx="0">
                  <c:v>0</c:v>
                </c:pt>
                <c:pt idx="1">
                  <c:v>8</c:v>
                </c:pt>
                <c:pt idx="2">
                  <c:v>2</c:v>
                </c:pt>
                <c:pt idx="3">
                  <c:v>0</c:v>
                </c:pt>
                <c:pt idx="4">
                  <c:v>32</c:v>
                </c:pt>
                <c:pt idx="5">
                  <c:v>0</c:v>
                </c:pt>
                <c:pt idx="6">
                  <c:v>0</c:v>
                </c:pt>
                <c:pt idx="7">
                  <c:v>0</c:v>
                </c:pt>
              </c:numCache>
            </c:numRef>
          </c:val>
        </c:ser>
        <c:ser>
          <c:idx val="3"/>
          <c:order val="3"/>
          <c:tx>
            <c:strRef>
              <c:f>[1]Graphs!$E$55</c:f>
              <c:strCache>
                <c:ptCount val="1"/>
                <c:pt idx="0">
                  <c:v>None Needed</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[1]Graphs!$E$56:$E$63</c:f>
              <c:numCache>
                <c:formatCode>General</c:formatCode>
                <c:ptCount val="8"/>
                <c:pt idx="0">
                  <c:v>6</c:v>
                </c:pt>
                <c:pt idx="1">
                  <c:v>16</c:v>
                </c:pt>
                <c:pt idx="2">
                  <c:v>0</c:v>
                </c:pt>
                <c:pt idx="3">
                  <c:v>0</c:v>
                </c:pt>
                <c:pt idx="4">
                  <c:v>4</c:v>
                </c:pt>
                <c:pt idx="5">
                  <c:v>0</c:v>
                </c:pt>
                <c:pt idx="6">
                  <c:v>6</c:v>
                </c:pt>
                <c:pt idx="7">
                  <c:v>0</c:v>
                </c:pt>
              </c:numCache>
            </c:numRef>
          </c:val>
        </c:ser>
        <c:ser>
          <c:idx val="4"/>
          <c:order val="4"/>
          <c:tx>
            <c:strRef>
              <c:f>[1]Graphs!$F$55</c:f>
              <c:strCache>
                <c:ptCount val="1"/>
                <c:pt idx="0">
                  <c:v>None Available</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[1]Graphs!$F$56:$F$63</c:f>
              <c:numCache>
                <c:formatCode>General</c:formatCode>
                <c:ptCount val="8"/>
                <c:pt idx="0">
                  <c:v>0</c:v>
                </c:pt>
                <c:pt idx="1">
                  <c:v>1</c:v>
                </c:pt>
                <c:pt idx="2">
                  <c:v>0</c:v>
                </c:pt>
                <c:pt idx="3">
                  <c:v>0</c:v>
                </c:pt>
                <c:pt idx="4">
                  <c:v>0</c:v>
                </c:pt>
                <c:pt idx="5">
                  <c:v>1</c:v>
                </c:pt>
                <c:pt idx="6">
                  <c:v>12</c:v>
                </c:pt>
                <c:pt idx="7">
                  <c:v>0</c:v>
                </c:pt>
              </c:numCache>
            </c:numRef>
          </c:val>
        </c:ser>
        <c:ser>
          <c:idx val="5"/>
          <c:order val="5"/>
          <c:tx>
            <c:strRef>
              <c:f>[1]Graphs!$G$55</c:f>
              <c:strCache>
                <c:ptCount val="1"/>
                <c:pt idx="0">
                  <c:v>In Work</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[1]Graphs!$G$56:$G$63</c:f>
              <c:numCache>
                <c:formatCode>General</c:formatCode>
                <c:ptCount val="8"/>
                <c:pt idx="0">
                  <c:v>21</c:v>
                </c:pt>
                <c:pt idx="1">
                  <c:v>3</c:v>
                </c:pt>
                <c:pt idx="2">
                  <c:v>27</c:v>
                </c:pt>
                <c:pt idx="3">
                  <c:v>47</c:v>
                </c:pt>
                <c:pt idx="4">
                  <c:v>8</c:v>
                </c:pt>
                <c:pt idx="5">
                  <c:v>8</c:v>
                </c:pt>
                <c:pt idx="6">
                  <c:v>6</c:v>
                </c:pt>
                <c:pt idx="7">
                  <c:v>24</c:v>
                </c:pt>
              </c:numCache>
            </c:numRef>
          </c:val>
        </c:ser>
        <c:dLbls>
          <c:showLegendKey val="0"/>
          <c:showVal val="0"/>
          <c:showCatName val="0"/>
          <c:showSerName val="0"/>
          <c:showPercent val="0"/>
          <c:showBubbleSize val="0"/>
        </c:dLbls>
        <c:gapWidth val="150"/>
        <c:axId val="152039424"/>
        <c:axId val="152040960"/>
      </c:barChart>
      <c:catAx>
        <c:axId val="152039424"/>
        <c:scaling>
          <c:orientation val="minMax"/>
        </c:scaling>
        <c:delete val="0"/>
        <c:axPos val="b"/>
        <c:majorTickMark val="out"/>
        <c:minorTickMark val="none"/>
        <c:tickLblPos val="nextTo"/>
        <c:crossAx val="152040960"/>
        <c:crosses val="autoZero"/>
        <c:auto val="1"/>
        <c:lblAlgn val="ctr"/>
        <c:lblOffset val="100"/>
        <c:noMultiLvlLbl val="0"/>
      </c:catAx>
      <c:valAx>
        <c:axId val="152040960"/>
        <c:scaling>
          <c:orientation val="minMax"/>
        </c:scaling>
        <c:delete val="0"/>
        <c:axPos val="l"/>
        <c:majorGridlines/>
        <c:numFmt formatCode="General" sourceLinked="1"/>
        <c:majorTickMark val="out"/>
        <c:minorTickMark val="none"/>
        <c:tickLblPos val="nextTo"/>
        <c:crossAx val="1520394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5"/>
          <c:order val="0"/>
          <c:tx>
            <c:strRef>
              <c:f>[1]Graphs!$G$55</c:f>
              <c:strCache>
                <c:ptCount val="1"/>
                <c:pt idx="0">
                  <c:v>In Work</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[1]Graphs!$G$56:$G$63</c:f>
              <c:numCache>
                <c:formatCode>General</c:formatCode>
                <c:ptCount val="8"/>
                <c:pt idx="0">
                  <c:v>21</c:v>
                </c:pt>
                <c:pt idx="1">
                  <c:v>3</c:v>
                </c:pt>
                <c:pt idx="2">
                  <c:v>27</c:v>
                </c:pt>
                <c:pt idx="3">
                  <c:v>47</c:v>
                </c:pt>
                <c:pt idx="4">
                  <c:v>8</c:v>
                </c:pt>
                <c:pt idx="5">
                  <c:v>8</c:v>
                </c:pt>
                <c:pt idx="6">
                  <c:v>6</c:v>
                </c:pt>
                <c:pt idx="7">
                  <c:v>24</c:v>
                </c:pt>
              </c:numCache>
            </c:numRef>
          </c:val>
        </c:ser>
        <c:ser>
          <c:idx val="4"/>
          <c:order val="1"/>
          <c:tx>
            <c:strRef>
              <c:f>[1]Graphs!$F$55</c:f>
              <c:strCache>
                <c:ptCount val="1"/>
                <c:pt idx="0">
                  <c:v>None Available</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[1]Graphs!$F$56:$F$63</c:f>
              <c:numCache>
                <c:formatCode>General</c:formatCode>
                <c:ptCount val="8"/>
                <c:pt idx="0">
                  <c:v>0</c:v>
                </c:pt>
                <c:pt idx="1">
                  <c:v>1</c:v>
                </c:pt>
                <c:pt idx="2">
                  <c:v>0</c:v>
                </c:pt>
                <c:pt idx="3">
                  <c:v>0</c:v>
                </c:pt>
                <c:pt idx="4">
                  <c:v>0</c:v>
                </c:pt>
                <c:pt idx="5">
                  <c:v>1</c:v>
                </c:pt>
                <c:pt idx="6">
                  <c:v>12</c:v>
                </c:pt>
                <c:pt idx="7">
                  <c:v>0</c:v>
                </c:pt>
              </c:numCache>
            </c:numRef>
          </c:val>
        </c:ser>
        <c:ser>
          <c:idx val="3"/>
          <c:order val="2"/>
          <c:tx>
            <c:strRef>
              <c:f>[1]Graphs!$E$55</c:f>
              <c:strCache>
                <c:ptCount val="1"/>
                <c:pt idx="0">
                  <c:v>None Needed</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[1]Graphs!$E$56:$E$63</c:f>
              <c:numCache>
                <c:formatCode>General</c:formatCode>
                <c:ptCount val="8"/>
                <c:pt idx="0">
                  <c:v>6</c:v>
                </c:pt>
                <c:pt idx="1">
                  <c:v>16</c:v>
                </c:pt>
                <c:pt idx="2">
                  <c:v>0</c:v>
                </c:pt>
                <c:pt idx="3">
                  <c:v>0</c:v>
                </c:pt>
                <c:pt idx="4">
                  <c:v>4</c:v>
                </c:pt>
                <c:pt idx="5">
                  <c:v>0</c:v>
                </c:pt>
                <c:pt idx="6">
                  <c:v>6</c:v>
                </c:pt>
                <c:pt idx="7">
                  <c:v>0</c:v>
                </c:pt>
              </c:numCache>
            </c:numRef>
          </c:val>
        </c:ser>
        <c:ser>
          <c:idx val="2"/>
          <c:order val="3"/>
          <c:tx>
            <c:strRef>
              <c:f>[1]Graphs!$D$55</c:f>
              <c:strCache>
                <c:ptCount val="1"/>
                <c:pt idx="0">
                  <c:v>Ground</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[1]Graphs!$D$56:$D$63</c:f>
              <c:numCache>
                <c:formatCode>General</c:formatCode>
                <c:ptCount val="8"/>
                <c:pt idx="0">
                  <c:v>0</c:v>
                </c:pt>
                <c:pt idx="1">
                  <c:v>8</c:v>
                </c:pt>
                <c:pt idx="2">
                  <c:v>2</c:v>
                </c:pt>
                <c:pt idx="3">
                  <c:v>0</c:v>
                </c:pt>
                <c:pt idx="4">
                  <c:v>32</c:v>
                </c:pt>
                <c:pt idx="5">
                  <c:v>0</c:v>
                </c:pt>
                <c:pt idx="6">
                  <c:v>0</c:v>
                </c:pt>
                <c:pt idx="7">
                  <c:v>0</c:v>
                </c:pt>
              </c:numCache>
            </c:numRef>
          </c:val>
        </c:ser>
        <c:ser>
          <c:idx val="1"/>
          <c:order val="4"/>
          <c:tx>
            <c:strRef>
              <c:f>[1]Graphs!$C$55</c:f>
              <c:strCache>
                <c:ptCount val="1"/>
                <c:pt idx="0">
                  <c:v>Hardware</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[1]Graphs!$C$56:$C$63</c:f>
              <c:numCache>
                <c:formatCode>General</c:formatCode>
                <c:ptCount val="8"/>
                <c:pt idx="0">
                  <c:v>43</c:v>
                </c:pt>
                <c:pt idx="1">
                  <c:v>1</c:v>
                </c:pt>
                <c:pt idx="2">
                  <c:v>0</c:v>
                </c:pt>
                <c:pt idx="3">
                  <c:v>0</c:v>
                </c:pt>
                <c:pt idx="4">
                  <c:v>0</c:v>
                </c:pt>
                <c:pt idx="5">
                  <c:v>0</c:v>
                </c:pt>
                <c:pt idx="6">
                  <c:v>0</c:v>
                </c:pt>
                <c:pt idx="7">
                  <c:v>0</c:v>
                </c:pt>
              </c:numCache>
            </c:numRef>
          </c:val>
        </c:ser>
        <c:ser>
          <c:idx val="0"/>
          <c:order val="5"/>
          <c:tx>
            <c:strRef>
              <c:f>[1]Graphs!$B$55</c:f>
              <c:strCache>
                <c:ptCount val="1"/>
                <c:pt idx="0">
                  <c:v>Autonomy</c:v>
                </c:pt>
              </c:strCache>
            </c:strRef>
          </c:tx>
          <c:invertIfNegative val="0"/>
          <c:cat>
            <c:strRef>
              <c:f>[1]Graphs!$A$56:$A$63</c:f>
              <c:strCache>
                <c:ptCount val="8"/>
                <c:pt idx="0">
                  <c:v>Avionics</c:v>
                </c:pt>
                <c:pt idx="1">
                  <c:v>EPS</c:v>
                </c:pt>
                <c:pt idx="2">
                  <c:v>G&amp;C</c:v>
                </c:pt>
                <c:pt idx="3">
                  <c:v>Cooling</c:v>
                </c:pt>
                <c:pt idx="4">
                  <c:v>Telecom</c:v>
                </c:pt>
                <c:pt idx="5">
                  <c:v>Mechanisms</c:v>
                </c:pt>
                <c:pt idx="6">
                  <c:v>Propulsion</c:v>
                </c:pt>
                <c:pt idx="7">
                  <c:v>Thermal</c:v>
                </c:pt>
              </c:strCache>
            </c:strRef>
          </c:cat>
          <c:val>
            <c:numRef>
              <c:f>[1]Graphs!$B$56:$B$63</c:f>
              <c:numCache>
                <c:formatCode>General</c:formatCode>
                <c:ptCount val="8"/>
                <c:pt idx="0">
                  <c:v>40</c:v>
                </c:pt>
                <c:pt idx="1">
                  <c:v>18</c:v>
                </c:pt>
                <c:pt idx="2">
                  <c:v>10</c:v>
                </c:pt>
                <c:pt idx="3">
                  <c:v>0</c:v>
                </c:pt>
                <c:pt idx="4">
                  <c:v>37</c:v>
                </c:pt>
                <c:pt idx="5">
                  <c:v>31</c:v>
                </c:pt>
                <c:pt idx="6">
                  <c:v>4</c:v>
                </c:pt>
                <c:pt idx="7">
                  <c:v>24</c:v>
                </c:pt>
              </c:numCache>
            </c:numRef>
          </c:val>
        </c:ser>
        <c:dLbls>
          <c:showLegendKey val="0"/>
          <c:showVal val="0"/>
          <c:showCatName val="0"/>
          <c:showSerName val="0"/>
          <c:showPercent val="0"/>
          <c:showBubbleSize val="0"/>
        </c:dLbls>
        <c:gapWidth val="150"/>
        <c:overlap val="100"/>
        <c:axId val="152065536"/>
        <c:axId val="152067072"/>
      </c:barChart>
      <c:catAx>
        <c:axId val="152065536"/>
        <c:scaling>
          <c:orientation val="minMax"/>
        </c:scaling>
        <c:delete val="0"/>
        <c:axPos val="b"/>
        <c:majorTickMark val="out"/>
        <c:minorTickMark val="none"/>
        <c:tickLblPos val="nextTo"/>
        <c:crossAx val="152067072"/>
        <c:crosses val="autoZero"/>
        <c:auto val="1"/>
        <c:lblAlgn val="ctr"/>
        <c:lblOffset val="100"/>
        <c:noMultiLvlLbl val="0"/>
      </c:catAx>
      <c:valAx>
        <c:axId val="152067072"/>
        <c:scaling>
          <c:orientation val="minMax"/>
        </c:scaling>
        <c:delete val="0"/>
        <c:axPos val="l"/>
        <c:majorGridlines/>
        <c:numFmt formatCode="General" sourceLinked="1"/>
        <c:majorTickMark val="out"/>
        <c:minorTickMark val="none"/>
        <c:tickLblPos val="nextTo"/>
        <c:crossAx val="1520655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523875</xdr:colOff>
      <xdr:row>12</xdr:row>
      <xdr:rowOff>14287</xdr:rowOff>
    </xdr:from>
    <xdr:to>
      <xdr:col>8</xdr:col>
      <xdr:colOff>28575</xdr:colOff>
      <xdr:row>26</xdr:row>
      <xdr:rowOff>90487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11</xdr:row>
      <xdr:rowOff>128587</xdr:rowOff>
    </xdr:from>
    <xdr:to>
      <xdr:col>17</xdr:col>
      <xdr:colOff>361950</xdr:colOff>
      <xdr:row>26</xdr:row>
      <xdr:rowOff>14287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561975</xdr:colOff>
      <xdr:row>37</xdr:row>
      <xdr:rowOff>157162</xdr:rowOff>
    </xdr:from>
    <xdr:to>
      <xdr:col>8</xdr:col>
      <xdr:colOff>66675</xdr:colOff>
      <xdr:row>52</xdr:row>
      <xdr:rowOff>42862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466725</xdr:colOff>
      <xdr:row>37</xdr:row>
      <xdr:rowOff>176212</xdr:rowOff>
    </xdr:from>
    <xdr:to>
      <xdr:col>16</xdr:col>
      <xdr:colOff>161925</xdr:colOff>
      <xdr:row>52</xdr:row>
      <xdr:rowOff>61912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790575</xdr:colOff>
      <xdr:row>64</xdr:row>
      <xdr:rowOff>61912</xdr:rowOff>
    </xdr:from>
    <xdr:to>
      <xdr:col>7</xdr:col>
      <xdr:colOff>323850</xdr:colOff>
      <xdr:row>78</xdr:row>
      <xdr:rowOff>138112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485775</xdr:colOff>
      <xdr:row>64</xdr:row>
      <xdr:rowOff>14287</xdr:rowOff>
    </xdr:from>
    <xdr:to>
      <xdr:col>16</xdr:col>
      <xdr:colOff>180975</xdr:colOff>
      <xdr:row>78</xdr:row>
      <xdr:rowOff>90487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nesmr1\Desktop\2013-05May-01-FMEA_mr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amp; Definitions"/>
      <sheetName val="Legend"/>
      <sheetName val="Avionics"/>
      <sheetName val="EPS"/>
      <sheetName val="ECU"/>
      <sheetName val="G&amp;C"/>
      <sheetName val="Cooling-HS"/>
      <sheetName val="Telecom"/>
      <sheetName val="Mech"/>
      <sheetName val="Propulsion"/>
      <sheetName val="Thermal"/>
      <sheetName val="1s and 2s"/>
      <sheetName val="(NDC) Singles"/>
      <sheetName val="Graphs"/>
      <sheetName val="(NDC) Doubles"/>
      <sheetName val="FIELDS"/>
      <sheetName val="ISIS"/>
      <sheetName val="SWEAP"/>
      <sheetName val="WISPR"/>
      <sheetName val="G&amp;C - Failure Categories"/>
      <sheetName val="G&amp;C - Star Trackers"/>
      <sheetName val="G&amp;C - Solar Limb Sensors"/>
      <sheetName val="G&amp;C - IMU-Gyros"/>
      <sheetName val="G&amp;C - IMU-Accels"/>
      <sheetName val="G&amp;C - Wheels"/>
      <sheetName val="Single-Event Cut Sets"/>
      <sheetName val="Double-Event Cut Sets"/>
      <sheetName val="Cooling - J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v>1</v>
          </cell>
          <cell r="C2">
            <v>2</v>
          </cell>
          <cell r="D2" t="str">
            <v>2S</v>
          </cell>
          <cell r="E2" t="str">
            <v>2R</v>
          </cell>
          <cell r="F2">
            <v>3</v>
          </cell>
          <cell r="G2">
            <v>4</v>
          </cell>
          <cell r="H2" t="str">
            <v>In Work</v>
          </cell>
        </row>
        <row r="3">
          <cell r="A3" t="str">
            <v>Avionics</v>
          </cell>
          <cell r="B3">
            <v>1</v>
          </cell>
          <cell r="C3">
            <v>12</v>
          </cell>
          <cell r="D3">
            <v>4</v>
          </cell>
          <cell r="E3">
            <v>45</v>
          </cell>
          <cell r="F3">
            <v>0</v>
          </cell>
          <cell r="G3">
            <v>39</v>
          </cell>
          <cell r="H3">
            <v>9</v>
          </cell>
        </row>
        <row r="4">
          <cell r="A4" t="str">
            <v>EPS</v>
          </cell>
          <cell r="B4">
            <v>0</v>
          </cell>
          <cell r="C4">
            <v>2</v>
          </cell>
          <cell r="D4">
            <v>0</v>
          </cell>
          <cell r="E4">
            <v>5</v>
          </cell>
          <cell r="F4">
            <v>1</v>
          </cell>
          <cell r="G4">
            <v>38</v>
          </cell>
          <cell r="H4">
            <v>1</v>
          </cell>
        </row>
        <row r="5">
          <cell r="A5" t="str">
            <v>G&amp;C</v>
          </cell>
          <cell r="B5">
            <v>1</v>
          </cell>
          <cell r="C5">
            <v>6</v>
          </cell>
          <cell r="D5">
            <v>0</v>
          </cell>
          <cell r="E5">
            <v>15</v>
          </cell>
          <cell r="F5">
            <v>11</v>
          </cell>
          <cell r="G5">
            <v>6</v>
          </cell>
          <cell r="H5">
            <v>0</v>
          </cell>
        </row>
        <row r="6">
          <cell r="A6" t="str">
            <v>Cooling</v>
          </cell>
          <cell r="B6">
            <v>0</v>
          </cell>
          <cell r="C6">
            <v>27</v>
          </cell>
          <cell r="D6">
            <v>0</v>
          </cell>
          <cell r="E6">
            <v>13</v>
          </cell>
          <cell r="F6">
            <v>0</v>
          </cell>
          <cell r="G6">
            <v>7</v>
          </cell>
          <cell r="H6">
            <v>0</v>
          </cell>
        </row>
        <row r="7">
          <cell r="A7" t="str">
            <v>Telecom</v>
          </cell>
          <cell r="B7">
            <v>0</v>
          </cell>
          <cell r="C7">
            <v>3</v>
          </cell>
          <cell r="D7">
            <v>0</v>
          </cell>
          <cell r="E7">
            <v>24</v>
          </cell>
          <cell r="F7">
            <v>7</v>
          </cell>
          <cell r="G7">
            <v>47</v>
          </cell>
          <cell r="H7">
            <v>0</v>
          </cell>
        </row>
        <row r="8">
          <cell r="A8" t="str">
            <v>Mechanisms</v>
          </cell>
          <cell r="B8">
            <v>0</v>
          </cell>
          <cell r="C8">
            <v>16</v>
          </cell>
          <cell r="D8">
            <v>0</v>
          </cell>
          <cell r="E8">
            <v>7</v>
          </cell>
          <cell r="F8">
            <v>3</v>
          </cell>
          <cell r="G8">
            <v>14</v>
          </cell>
          <cell r="H8">
            <v>0</v>
          </cell>
        </row>
        <row r="9">
          <cell r="A9" t="str">
            <v>Propulsion</v>
          </cell>
          <cell r="B9">
            <v>2</v>
          </cell>
          <cell r="C9">
            <v>11</v>
          </cell>
          <cell r="D9">
            <v>0</v>
          </cell>
          <cell r="E9">
            <v>0</v>
          </cell>
          <cell r="F9">
            <v>0</v>
          </cell>
          <cell r="G9">
            <v>13</v>
          </cell>
          <cell r="H9">
            <v>2</v>
          </cell>
        </row>
        <row r="10">
          <cell r="A10" t="str">
            <v>Thermal</v>
          </cell>
          <cell r="B10">
            <v>0</v>
          </cell>
          <cell r="C10">
            <v>2</v>
          </cell>
          <cell r="D10">
            <v>0</v>
          </cell>
          <cell r="E10">
            <v>36</v>
          </cell>
          <cell r="F10">
            <v>0</v>
          </cell>
          <cell r="G10">
            <v>10</v>
          </cell>
          <cell r="H10">
            <v>0</v>
          </cell>
        </row>
        <row r="29">
          <cell r="B29" t="str">
            <v>Yes</v>
          </cell>
          <cell r="C29" t="str">
            <v>No</v>
          </cell>
          <cell r="D29" t="str">
            <v>In Work</v>
          </cell>
        </row>
        <row r="30">
          <cell r="A30" t="str">
            <v>Avionics</v>
          </cell>
          <cell r="B30">
            <v>27</v>
          </cell>
          <cell r="C30">
            <v>67</v>
          </cell>
          <cell r="D30">
            <v>16</v>
          </cell>
        </row>
        <row r="31">
          <cell r="A31" t="str">
            <v>EPS</v>
          </cell>
          <cell r="B31">
            <v>0</v>
          </cell>
          <cell r="C31">
            <v>44</v>
          </cell>
          <cell r="D31">
            <v>3</v>
          </cell>
        </row>
        <row r="32">
          <cell r="A32" t="str">
            <v>G&amp;C</v>
          </cell>
          <cell r="B32">
            <v>29</v>
          </cell>
          <cell r="C32">
            <v>10</v>
          </cell>
          <cell r="D32">
            <v>0</v>
          </cell>
        </row>
        <row r="33">
          <cell r="A33" t="str">
            <v>Cooling</v>
          </cell>
          <cell r="B33">
            <v>0</v>
          </cell>
          <cell r="C33">
            <v>43</v>
          </cell>
          <cell r="D33">
            <v>4</v>
          </cell>
        </row>
        <row r="34">
          <cell r="A34" t="str">
            <v>Telecom</v>
          </cell>
          <cell r="B34">
            <v>0</v>
          </cell>
          <cell r="C34">
            <v>77</v>
          </cell>
          <cell r="D34">
            <v>4</v>
          </cell>
        </row>
        <row r="35">
          <cell r="A35" t="str">
            <v>Mechanisms</v>
          </cell>
          <cell r="B35">
            <v>17</v>
          </cell>
          <cell r="C35">
            <v>23</v>
          </cell>
          <cell r="D35">
            <v>0</v>
          </cell>
        </row>
        <row r="36">
          <cell r="A36" t="str">
            <v>Propulsion</v>
          </cell>
          <cell r="B36">
            <v>13</v>
          </cell>
          <cell r="C36">
            <v>11</v>
          </cell>
          <cell r="D36">
            <v>4</v>
          </cell>
        </row>
        <row r="37">
          <cell r="A37" t="str">
            <v>Thermal</v>
          </cell>
          <cell r="B37">
            <v>1</v>
          </cell>
          <cell r="C37">
            <v>47</v>
          </cell>
          <cell r="D37">
            <v>0</v>
          </cell>
        </row>
        <row r="55">
          <cell r="B55" t="str">
            <v>Autonomy</v>
          </cell>
          <cell r="C55" t="str">
            <v>Hardware</v>
          </cell>
          <cell r="D55" t="str">
            <v>Ground</v>
          </cell>
          <cell r="E55" t="str">
            <v>None Needed</v>
          </cell>
          <cell r="F55" t="str">
            <v>None Available</v>
          </cell>
          <cell r="G55" t="str">
            <v>In Work</v>
          </cell>
        </row>
        <row r="56">
          <cell r="A56" t="str">
            <v>Avionics</v>
          </cell>
          <cell r="B56">
            <v>40</v>
          </cell>
          <cell r="C56">
            <v>43</v>
          </cell>
          <cell r="D56">
            <v>0</v>
          </cell>
          <cell r="E56">
            <v>6</v>
          </cell>
          <cell r="F56">
            <v>0</v>
          </cell>
          <cell r="G56">
            <v>21</v>
          </cell>
        </row>
        <row r="57">
          <cell r="A57" t="str">
            <v>EPS</v>
          </cell>
          <cell r="B57">
            <v>18</v>
          </cell>
          <cell r="C57">
            <v>1</v>
          </cell>
          <cell r="D57">
            <v>8</v>
          </cell>
          <cell r="E57">
            <v>16</v>
          </cell>
          <cell r="F57">
            <v>1</v>
          </cell>
          <cell r="G57">
            <v>3</v>
          </cell>
        </row>
        <row r="58">
          <cell r="A58" t="str">
            <v>G&amp;C</v>
          </cell>
          <cell r="B58">
            <v>10</v>
          </cell>
          <cell r="C58">
            <v>0</v>
          </cell>
          <cell r="D58">
            <v>2</v>
          </cell>
          <cell r="E58">
            <v>0</v>
          </cell>
          <cell r="F58">
            <v>0</v>
          </cell>
          <cell r="G58">
            <v>27</v>
          </cell>
        </row>
        <row r="59">
          <cell r="A59" t="str">
            <v>Cooling</v>
          </cell>
          <cell r="B59">
            <v>0</v>
          </cell>
          <cell r="C59">
            <v>0</v>
          </cell>
          <cell r="D59">
            <v>0</v>
          </cell>
          <cell r="E59">
            <v>0</v>
          </cell>
          <cell r="F59">
            <v>0</v>
          </cell>
          <cell r="G59">
            <v>47</v>
          </cell>
        </row>
        <row r="60">
          <cell r="A60" t="str">
            <v>Telecom</v>
          </cell>
          <cell r="B60">
            <v>37</v>
          </cell>
          <cell r="C60">
            <v>0</v>
          </cell>
          <cell r="D60">
            <v>32</v>
          </cell>
          <cell r="E60">
            <v>4</v>
          </cell>
          <cell r="F60">
            <v>0</v>
          </cell>
          <cell r="G60">
            <v>8</v>
          </cell>
        </row>
        <row r="61">
          <cell r="A61" t="str">
            <v>Mechanisms</v>
          </cell>
          <cell r="B61">
            <v>31</v>
          </cell>
          <cell r="C61">
            <v>0</v>
          </cell>
          <cell r="D61">
            <v>0</v>
          </cell>
          <cell r="E61">
            <v>0</v>
          </cell>
          <cell r="F61">
            <v>1</v>
          </cell>
          <cell r="G61">
            <v>8</v>
          </cell>
        </row>
        <row r="62">
          <cell r="A62" t="str">
            <v>Propulsion</v>
          </cell>
          <cell r="B62">
            <v>4</v>
          </cell>
          <cell r="C62">
            <v>0</v>
          </cell>
          <cell r="D62">
            <v>0</v>
          </cell>
          <cell r="E62">
            <v>6</v>
          </cell>
          <cell r="F62">
            <v>12</v>
          </cell>
          <cell r="G62">
            <v>6</v>
          </cell>
        </row>
        <row r="63">
          <cell r="A63" t="str">
            <v>Thermal</v>
          </cell>
          <cell r="B63">
            <v>24</v>
          </cell>
          <cell r="C63">
            <v>0</v>
          </cell>
          <cell r="D63">
            <v>0</v>
          </cell>
          <cell r="E63">
            <v>0</v>
          </cell>
          <cell r="F63">
            <v>0</v>
          </cell>
          <cell r="G63">
            <v>24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tabSelected="1" zoomScale="70" zoomScaleNormal="70" workbookViewId="0"/>
  </sheetViews>
  <sheetFormatPr defaultRowHeight="15" x14ac:dyDescent="0.25"/>
  <cols>
    <col min="1" max="1" width="35.140625" customWidth="1"/>
    <col min="2" max="2" width="87.42578125" customWidth="1"/>
    <col min="3" max="3" width="12" customWidth="1"/>
    <col min="4" max="4" width="16.5703125" customWidth="1"/>
    <col min="5" max="5" width="12.5703125" customWidth="1"/>
    <col min="9" max="9" width="13" customWidth="1"/>
    <col min="10" max="10" width="13.28515625" customWidth="1"/>
    <col min="11" max="11" width="12.42578125" customWidth="1"/>
    <col min="13" max="13" width="14.28515625" customWidth="1"/>
    <col min="14" max="14" width="14.140625" customWidth="1"/>
    <col min="15" max="15" width="14.7109375" customWidth="1"/>
    <col min="16" max="16" width="14.28515625" customWidth="1"/>
    <col min="17" max="17" width="11.28515625" customWidth="1"/>
    <col min="18" max="18" width="14.85546875" customWidth="1"/>
    <col min="19" max="19" width="14.7109375" customWidth="1"/>
    <col min="20" max="20" width="15.5703125" customWidth="1"/>
    <col min="21" max="21" width="16.140625" customWidth="1"/>
    <col min="22" max="23" width="11.28515625" customWidth="1"/>
    <col min="24" max="24" width="14" customWidth="1"/>
    <col min="25" max="25" width="13" customWidth="1"/>
    <col min="27" max="27" width="12.5703125" customWidth="1"/>
    <col min="28" max="28" width="16.42578125" customWidth="1"/>
    <col min="29" max="29" width="10.5703125" customWidth="1"/>
    <col min="30" max="30" width="14.42578125" customWidth="1"/>
  </cols>
  <sheetData>
    <row r="1" spans="1:31" x14ac:dyDescent="0.25">
      <c r="F1" s="83"/>
      <c r="G1" s="426" t="s">
        <v>5</v>
      </c>
      <c r="H1" s="426"/>
      <c r="I1" s="426"/>
      <c r="J1" s="426"/>
      <c r="K1" s="82"/>
      <c r="L1" s="81"/>
      <c r="M1" s="429" t="s">
        <v>2843</v>
      </c>
      <c r="N1" s="429"/>
      <c r="O1" s="429"/>
      <c r="P1" s="429"/>
      <c r="Q1" s="429"/>
      <c r="R1" s="429"/>
      <c r="S1" s="428" t="s">
        <v>2873</v>
      </c>
      <c r="T1" s="428"/>
      <c r="U1" s="428"/>
      <c r="V1" s="428"/>
      <c r="W1" s="428"/>
      <c r="X1" s="428"/>
      <c r="Y1" s="428"/>
      <c r="Z1" s="428"/>
      <c r="AA1" s="428"/>
      <c r="AB1" s="428"/>
      <c r="AC1" s="427" t="s">
        <v>2874</v>
      </c>
      <c r="AD1" s="427"/>
      <c r="AE1" s="427"/>
    </row>
    <row r="2" spans="1:31" s="31" customFormat="1" ht="45.75" thickBot="1" x14ac:dyDescent="0.3">
      <c r="A2" s="28" t="s">
        <v>0</v>
      </c>
      <c r="B2" s="29" t="s">
        <v>2</v>
      </c>
      <c r="C2" s="29" t="s">
        <v>1</v>
      </c>
      <c r="D2" s="29" t="s">
        <v>287</v>
      </c>
      <c r="E2" s="29" t="s">
        <v>208</v>
      </c>
      <c r="F2" s="29" t="s">
        <v>7</v>
      </c>
      <c r="G2" s="329" t="s">
        <v>4</v>
      </c>
      <c r="H2" s="329" t="s">
        <v>284</v>
      </c>
      <c r="I2" s="329" t="s">
        <v>285</v>
      </c>
      <c r="J2" s="329" t="s">
        <v>286</v>
      </c>
      <c r="K2" s="30" t="s">
        <v>8</v>
      </c>
      <c r="L2" s="30" t="s">
        <v>2842</v>
      </c>
      <c r="M2" s="326" t="s">
        <v>289</v>
      </c>
      <c r="N2" s="326" t="s">
        <v>2839</v>
      </c>
      <c r="O2" s="326" t="s">
        <v>2865</v>
      </c>
      <c r="P2" s="326" t="s">
        <v>2866</v>
      </c>
      <c r="Q2" s="326" t="s">
        <v>2877</v>
      </c>
      <c r="R2" s="326" t="s">
        <v>2878</v>
      </c>
      <c r="S2" s="327" t="s">
        <v>2849</v>
      </c>
      <c r="T2" s="327" t="s">
        <v>2868</v>
      </c>
      <c r="U2" s="327" t="s">
        <v>2870</v>
      </c>
      <c r="V2" s="327" t="s">
        <v>291</v>
      </c>
      <c r="W2" s="327" t="s">
        <v>292</v>
      </c>
      <c r="X2" s="327" t="s">
        <v>2854</v>
      </c>
      <c r="Y2" s="327" t="s">
        <v>2871</v>
      </c>
      <c r="Z2" s="327" t="s">
        <v>2869</v>
      </c>
      <c r="AA2" s="327" t="s">
        <v>292</v>
      </c>
      <c r="AB2" s="327" t="s">
        <v>2875</v>
      </c>
      <c r="AC2" s="328" t="s">
        <v>2859</v>
      </c>
      <c r="AD2" s="328" t="s">
        <v>2860</v>
      </c>
      <c r="AE2" s="328" t="s">
        <v>2861</v>
      </c>
    </row>
    <row r="3" spans="1:31" ht="15.75" thickBot="1" x14ac:dyDescent="0.3"/>
    <row r="4" spans="1:31" ht="19.5" thickBot="1" x14ac:dyDescent="0.3">
      <c r="A4" s="244" t="s">
        <v>2822</v>
      </c>
      <c r="B4" s="245" t="s">
        <v>2823</v>
      </c>
    </row>
    <row r="5" spans="1:31" x14ac:dyDescent="0.25">
      <c r="A5" s="242" t="s">
        <v>0</v>
      </c>
      <c r="B5" s="243" t="s">
        <v>2824</v>
      </c>
    </row>
    <row r="6" spans="1:31" x14ac:dyDescent="0.25">
      <c r="A6" s="232" t="s">
        <v>2</v>
      </c>
      <c r="B6" s="233" t="s">
        <v>2834</v>
      </c>
    </row>
    <row r="7" spans="1:31" x14ac:dyDescent="0.25">
      <c r="A7" s="232" t="s">
        <v>1</v>
      </c>
      <c r="B7" s="233" t="s">
        <v>2825</v>
      </c>
    </row>
    <row r="8" spans="1:31" x14ac:dyDescent="0.25">
      <c r="A8" s="232" t="s">
        <v>2826</v>
      </c>
      <c r="B8" s="233" t="s">
        <v>2827</v>
      </c>
    </row>
    <row r="9" spans="1:31" x14ac:dyDescent="0.25">
      <c r="A9" s="234" t="s">
        <v>208</v>
      </c>
      <c r="B9" s="233" t="s">
        <v>2828</v>
      </c>
    </row>
    <row r="10" spans="1:31" ht="15.75" thickBot="1" x14ac:dyDescent="0.3">
      <c r="A10" s="246" t="s">
        <v>7</v>
      </c>
      <c r="B10" s="247" t="s">
        <v>2829</v>
      </c>
    </row>
    <row r="11" spans="1:31" ht="15.75" thickBot="1" x14ac:dyDescent="0.3">
      <c r="A11" s="249" t="s">
        <v>2830</v>
      </c>
      <c r="B11" s="250" t="s">
        <v>2831</v>
      </c>
    </row>
    <row r="12" spans="1:31" x14ac:dyDescent="0.25">
      <c r="A12" s="248" t="s">
        <v>4</v>
      </c>
      <c r="B12" s="243" t="s">
        <v>2836</v>
      </c>
    </row>
    <row r="13" spans="1:31" x14ac:dyDescent="0.25">
      <c r="A13" s="235" t="s">
        <v>2835</v>
      </c>
      <c r="B13" s="233" t="s">
        <v>3080</v>
      </c>
    </row>
    <row r="14" spans="1:31" x14ac:dyDescent="0.25">
      <c r="A14" s="236" t="s">
        <v>285</v>
      </c>
      <c r="B14" s="237" t="s">
        <v>2838</v>
      </c>
      <c r="M14" s="84"/>
    </row>
    <row r="15" spans="1:31" x14ac:dyDescent="0.25">
      <c r="A15" s="236" t="s">
        <v>286</v>
      </c>
      <c r="B15" s="238" t="s">
        <v>2837</v>
      </c>
      <c r="M15" s="84"/>
    </row>
    <row r="16" spans="1:31" x14ac:dyDescent="0.25">
      <c r="A16" s="234" t="s">
        <v>8</v>
      </c>
      <c r="B16" s="233" t="s">
        <v>2832</v>
      </c>
      <c r="M16" s="84"/>
    </row>
    <row r="17" spans="1:13" ht="15.75" thickBot="1" x14ac:dyDescent="0.3">
      <c r="A17" s="246" t="s">
        <v>2842</v>
      </c>
      <c r="B17" s="251" t="s">
        <v>2833</v>
      </c>
      <c r="L17" s="84"/>
      <c r="M17" s="84"/>
    </row>
    <row r="18" spans="1:13" ht="15.75" thickBot="1" x14ac:dyDescent="0.3">
      <c r="A18" s="253" t="s">
        <v>2843</v>
      </c>
      <c r="B18" s="250"/>
      <c r="J18" s="84"/>
      <c r="L18" s="84"/>
    </row>
    <row r="19" spans="1:13" x14ac:dyDescent="0.25">
      <c r="A19" s="252" t="s">
        <v>289</v>
      </c>
      <c r="B19" s="243" t="s">
        <v>2840</v>
      </c>
      <c r="J19" s="84"/>
    </row>
    <row r="20" spans="1:13" x14ac:dyDescent="0.25">
      <c r="A20" s="239" t="s">
        <v>2839</v>
      </c>
      <c r="B20" s="233" t="s">
        <v>2867</v>
      </c>
    </row>
    <row r="21" spans="1:13" x14ac:dyDescent="0.25">
      <c r="A21" s="239" t="s">
        <v>2844</v>
      </c>
      <c r="B21" s="237" t="s">
        <v>2846</v>
      </c>
    </row>
    <row r="22" spans="1:13" x14ac:dyDescent="0.25">
      <c r="A22" s="239" t="s">
        <v>2845</v>
      </c>
      <c r="B22" s="237" t="s">
        <v>2847</v>
      </c>
    </row>
    <row r="23" spans="1:13" x14ac:dyDescent="0.25">
      <c r="A23" s="239" t="s">
        <v>2877</v>
      </c>
      <c r="B23" s="237" t="s">
        <v>2853</v>
      </c>
    </row>
    <row r="24" spans="1:13" ht="15.75" thickBot="1" x14ac:dyDescent="0.3">
      <c r="A24" s="254" t="s">
        <v>2878</v>
      </c>
      <c r="B24" s="255" t="s">
        <v>2879</v>
      </c>
    </row>
    <row r="25" spans="1:13" ht="15.75" thickBot="1" x14ac:dyDescent="0.3">
      <c r="A25" s="253" t="s">
        <v>2848</v>
      </c>
      <c r="B25" s="250"/>
    </row>
    <row r="26" spans="1:13" x14ac:dyDescent="0.25">
      <c r="A26" s="252" t="s">
        <v>2849</v>
      </c>
      <c r="B26" s="243" t="s">
        <v>3081</v>
      </c>
    </row>
    <row r="27" spans="1:13" x14ac:dyDescent="0.25">
      <c r="A27" s="239" t="s">
        <v>2850</v>
      </c>
      <c r="B27" s="233" t="s">
        <v>3082</v>
      </c>
    </row>
    <row r="28" spans="1:13" s="79" customFormat="1" x14ac:dyDescent="0.25">
      <c r="A28" s="239" t="s">
        <v>2851</v>
      </c>
      <c r="B28" s="237" t="s">
        <v>2852</v>
      </c>
    </row>
    <row r="29" spans="1:13" s="79" customFormat="1" x14ac:dyDescent="0.25">
      <c r="A29" s="239" t="s">
        <v>292</v>
      </c>
      <c r="B29" s="237" t="s">
        <v>2881</v>
      </c>
    </row>
    <row r="30" spans="1:13" s="79" customFormat="1" x14ac:dyDescent="0.25">
      <c r="A30" s="239" t="s">
        <v>2841</v>
      </c>
      <c r="B30" s="237" t="s">
        <v>2883</v>
      </c>
    </row>
    <row r="31" spans="1:13" x14ac:dyDescent="0.25">
      <c r="A31" s="239" t="s">
        <v>2854</v>
      </c>
      <c r="B31" s="237" t="s">
        <v>2856</v>
      </c>
    </row>
    <row r="32" spans="1:13" x14ac:dyDescent="0.25">
      <c r="A32" s="239" t="s">
        <v>2855</v>
      </c>
      <c r="B32" s="237" t="s">
        <v>2852</v>
      </c>
    </row>
    <row r="33" spans="1:2" x14ac:dyDescent="0.25">
      <c r="A33" s="239" t="s">
        <v>292</v>
      </c>
      <c r="B33" s="237" t="s">
        <v>2880</v>
      </c>
    </row>
    <row r="34" spans="1:2" x14ac:dyDescent="0.25">
      <c r="A34" s="239" t="s">
        <v>2872</v>
      </c>
      <c r="B34" s="237" t="s">
        <v>2882</v>
      </c>
    </row>
    <row r="35" spans="1:2" ht="15.75" thickBot="1" x14ac:dyDescent="0.3">
      <c r="A35" s="254" t="s">
        <v>2857</v>
      </c>
      <c r="B35" s="255" t="s">
        <v>2876</v>
      </c>
    </row>
    <row r="36" spans="1:2" ht="15.75" thickBot="1" x14ac:dyDescent="0.3">
      <c r="A36" s="249" t="s">
        <v>2858</v>
      </c>
      <c r="B36" s="250"/>
    </row>
    <row r="37" spans="1:2" x14ac:dyDescent="0.25">
      <c r="A37" s="252" t="s">
        <v>2859</v>
      </c>
      <c r="B37" s="256" t="s">
        <v>2862</v>
      </c>
    </row>
    <row r="38" spans="1:2" x14ac:dyDescent="0.25">
      <c r="A38" s="239" t="s">
        <v>2860</v>
      </c>
      <c r="B38" s="237" t="s">
        <v>2863</v>
      </c>
    </row>
    <row r="39" spans="1:2" ht="15.75" thickBot="1" x14ac:dyDescent="0.3">
      <c r="A39" s="240" t="s">
        <v>2861</v>
      </c>
      <c r="B39" s="241" t="s">
        <v>2864</v>
      </c>
    </row>
    <row r="40" spans="1:2" x14ac:dyDescent="0.25">
      <c r="A40" s="76"/>
      <c r="B40" s="77"/>
    </row>
    <row r="41" spans="1:2" s="80" customFormat="1" x14ac:dyDescent="0.25">
      <c r="A41" s="76"/>
      <c r="B41" s="77"/>
    </row>
    <row r="42" spans="1:2" x14ac:dyDescent="0.25">
      <c r="A42" s="76" t="s">
        <v>3751</v>
      </c>
      <c r="B42" s="77"/>
    </row>
    <row r="43" spans="1:2" x14ac:dyDescent="0.25">
      <c r="A43" s="430" t="s">
        <v>3079</v>
      </c>
      <c r="B43" s="430"/>
    </row>
    <row r="44" spans="1:2" ht="47.25" customHeight="1" x14ac:dyDescent="0.25">
      <c r="A44" s="425" t="s">
        <v>3750</v>
      </c>
      <c r="B44" s="425"/>
    </row>
    <row r="46" spans="1:2" x14ac:dyDescent="0.25">
      <c r="A46" s="69"/>
      <c r="B46" s="78"/>
    </row>
    <row r="47" spans="1:2" x14ac:dyDescent="0.25">
      <c r="B47" s="78"/>
    </row>
    <row r="48" spans="1:2" x14ac:dyDescent="0.25">
      <c r="B48" s="78"/>
    </row>
    <row r="49" spans="2:2" x14ac:dyDescent="0.25">
      <c r="B49" s="78"/>
    </row>
    <row r="50" spans="2:2" x14ac:dyDescent="0.25">
      <c r="B50" s="78"/>
    </row>
  </sheetData>
  <mergeCells count="6">
    <mergeCell ref="A44:B44"/>
    <mergeCell ref="G1:J1"/>
    <mergeCell ref="AC1:AE1"/>
    <mergeCell ref="S1:AB1"/>
    <mergeCell ref="M1:R1"/>
    <mergeCell ref="A43:B43"/>
  </mergeCells>
  <pageMargins left="0.25" right="0.25" top="0.75" bottom="0.75" header="0.3" footer="0.3"/>
  <pageSetup paperSize="3" scale="65" pageOrder="overThenDown" orientation="landscape" r:id="rId1"/>
  <headerFooter>
    <oddHeader>&amp;CSolar Probe Plus (SPP) Failure Modes and Effects Analysis (FMEA)</oddHeader>
    <oddFooter>&amp;C&amp;A - &amp;P of &amp;N</oddFooter>
  </headerFooter>
  <colBreaks count="1" manualBreakCount="1">
    <brk id="1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2"/>
  <sheetViews>
    <sheetView showGridLines="0" view="pageBreakPreview" zoomScale="60" zoomScaleNormal="80"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0.85546875" style="160" bestFit="1" customWidth="1"/>
    <col min="2" max="2" width="36.140625" style="160" bestFit="1" customWidth="1"/>
    <col min="3" max="3" width="12.7109375" style="160" bestFit="1" customWidth="1"/>
    <col min="4" max="4" width="36" style="160" customWidth="1"/>
    <col min="5" max="5" width="18" style="160" bestFit="1" customWidth="1"/>
    <col min="6" max="6" width="9.140625" style="160"/>
    <col min="7" max="7" width="17.7109375" style="164" customWidth="1"/>
    <col min="8" max="8" width="24.5703125" style="164" customWidth="1"/>
    <col min="9" max="9" width="18.7109375" style="164" customWidth="1"/>
    <col min="10" max="10" width="15.7109375" style="164" bestFit="1" customWidth="1"/>
    <col min="11" max="11" width="17.7109375" style="160" bestFit="1" customWidth="1"/>
    <col min="12" max="12" width="14.42578125" style="164" customWidth="1"/>
    <col min="13" max="13" width="15" style="160" customWidth="1"/>
    <col min="14" max="14" width="27.42578125" style="160" customWidth="1"/>
    <col min="15" max="15" width="16.28515625" style="160" customWidth="1"/>
    <col min="16" max="16" width="14.7109375" style="160" customWidth="1"/>
    <col min="17" max="17" width="11.28515625" style="160" customWidth="1"/>
    <col min="18" max="21" width="14.7109375" style="160" customWidth="1"/>
    <col min="22" max="22" width="14.85546875" style="160" customWidth="1"/>
    <col min="23" max="23" width="12.7109375" style="160" customWidth="1"/>
    <col min="24" max="24" width="21.28515625" style="160" customWidth="1"/>
    <col min="25" max="25" width="18.28515625" style="160" customWidth="1"/>
    <col min="26" max="26" width="14.85546875" style="160" customWidth="1"/>
    <col min="27" max="27" width="14.7109375" style="160" customWidth="1"/>
    <col min="28" max="28" width="35.42578125" style="160" customWidth="1"/>
    <col min="29" max="29" width="11.42578125" style="160" customWidth="1"/>
    <col min="30" max="30" width="14.85546875" style="160" customWidth="1"/>
    <col min="31" max="31" width="12.28515625" style="160" customWidth="1"/>
    <col min="32" max="32" width="14.7109375" style="160" customWidth="1"/>
    <col min="33" max="33" width="12.42578125" style="160" customWidth="1"/>
    <col min="34" max="34" width="16.140625" style="160" customWidth="1"/>
    <col min="35" max="35" width="10.5703125" style="160" bestFit="1" customWidth="1"/>
    <col min="36" max="16384" width="9.140625" style="160"/>
  </cols>
  <sheetData>
    <row r="1" spans="1:35" ht="45" customHeight="1" x14ac:dyDescent="0.25">
      <c r="A1" s="164" t="s">
        <v>1690</v>
      </c>
      <c r="B1" s="228" t="s">
        <v>3838</v>
      </c>
      <c r="C1" s="461" t="s">
        <v>2202</v>
      </c>
      <c r="D1" s="461"/>
      <c r="E1" s="228"/>
      <c r="F1" s="228"/>
      <c r="G1" s="228"/>
      <c r="H1" s="259"/>
      <c r="I1" s="259"/>
    </row>
    <row r="2" spans="1:35" s="164" customFormat="1" x14ac:dyDescent="0.25">
      <c r="G2" s="438" t="s">
        <v>5</v>
      </c>
      <c r="H2" s="438"/>
      <c r="I2" s="438"/>
      <c r="J2" s="438"/>
      <c r="K2" s="145"/>
      <c r="L2" s="163"/>
      <c r="M2" s="440" t="s">
        <v>6</v>
      </c>
      <c r="N2" s="440"/>
      <c r="O2" s="440"/>
      <c r="P2" s="440"/>
      <c r="Q2" s="440"/>
      <c r="R2" s="440"/>
      <c r="S2" s="457" t="s">
        <v>2885</v>
      </c>
      <c r="T2" s="457"/>
      <c r="U2" s="457"/>
      <c r="V2" s="457"/>
      <c r="W2" s="457"/>
      <c r="X2" s="457"/>
      <c r="Y2" s="457"/>
      <c r="Z2" s="457"/>
      <c r="AA2" s="457"/>
      <c r="AB2" s="457"/>
      <c r="AC2" s="439" t="s">
        <v>2874</v>
      </c>
      <c r="AD2" s="439"/>
      <c r="AE2" s="439"/>
      <c r="AF2" s="163"/>
    </row>
    <row r="3" spans="1:35" s="151" customFormat="1" ht="45.75" thickBot="1" x14ac:dyDescent="0.3">
      <c r="A3" s="147" t="s">
        <v>0</v>
      </c>
      <c r="B3" s="148" t="s">
        <v>2</v>
      </c>
      <c r="C3" s="148" t="s">
        <v>1</v>
      </c>
      <c r="D3" s="148" t="s">
        <v>287</v>
      </c>
      <c r="E3" s="148" t="s">
        <v>208</v>
      </c>
      <c r="F3" s="148" t="s">
        <v>7</v>
      </c>
      <c r="G3" s="305" t="s">
        <v>4</v>
      </c>
      <c r="H3" s="305" t="s">
        <v>284</v>
      </c>
      <c r="I3" s="305" t="s">
        <v>285</v>
      </c>
      <c r="J3" s="305" t="s">
        <v>286</v>
      </c>
      <c r="K3" s="148" t="s">
        <v>8</v>
      </c>
      <c r="L3" s="148" t="s">
        <v>2842</v>
      </c>
      <c r="M3" s="302" t="s">
        <v>289</v>
      </c>
      <c r="N3" s="302" t="s">
        <v>2839</v>
      </c>
      <c r="O3" s="302" t="s">
        <v>2865</v>
      </c>
      <c r="P3" s="302" t="s">
        <v>2866</v>
      </c>
      <c r="Q3" s="302" t="s">
        <v>2877</v>
      </c>
      <c r="R3" s="302" t="s">
        <v>2878</v>
      </c>
      <c r="S3" s="303" t="s">
        <v>2849</v>
      </c>
      <c r="T3" s="303" t="s">
        <v>2868</v>
      </c>
      <c r="U3" s="303" t="s">
        <v>2870</v>
      </c>
      <c r="V3" s="303" t="s">
        <v>291</v>
      </c>
      <c r="W3" s="303" t="s">
        <v>292</v>
      </c>
      <c r="X3" s="303" t="s">
        <v>2888</v>
      </c>
      <c r="Y3" s="303" t="s">
        <v>2871</v>
      </c>
      <c r="Z3" s="303" t="s">
        <v>2869</v>
      </c>
      <c r="AA3" s="303" t="s">
        <v>2886</v>
      </c>
      <c r="AB3" s="303" t="s">
        <v>2884</v>
      </c>
      <c r="AC3" s="304" t="s">
        <v>2859</v>
      </c>
      <c r="AD3" s="304" t="s">
        <v>2860</v>
      </c>
      <c r="AE3" s="304" t="s">
        <v>2861</v>
      </c>
      <c r="AF3" s="147" t="s">
        <v>3039</v>
      </c>
      <c r="AG3" s="148" t="s">
        <v>916</v>
      </c>
      <c r="AH3" s="149" t="s">
        <v>2126</v>
      </c>
      <c r="AI3" s="149" t="s">
        <v>3843</v>
      </c>
    </row>
    <row r="4" spans="1:35" s="108" customFormat="1" x14ac:dyDescent="0.25">
      <c r="A4" s="297" t="s">
        <v>452</v>
      </c>
      <c r="B4" s="298" t="s">
        <v>159</v>
      </c>
      <c r="C4" s="298"/>
      <c r="D4" s="298"/>
      <c r="E4" s="298"/>
      <c r="F4" s="298"/>
      <c r="G4" s="298"/>
      <c r="H4" s="298"/>
      <c r="I4" s="298"/>
      <c r="J4" s="298"/>
      <c r="K4" s="300"/>
      <c r="L4" s="298"/>
      <c r="M4" s="298"/>
      <c r="N4" s="298"/>
      <c r="O4" s="298"/>
      <c r="P4" s="298"/>
      <c r="Q4" s="298"/>
      <c r="R4" s="298"/>
      <c r="S4" s="298"/>
      <c r="T4" s="298"/>
      <c r="U4" s="298"/>
      <c r="V4" s="298"/>
      <c r="W4" s="298"/>
      <c r="X4" s="298"/>
      <c r="Y4" s="298"/>
      <c r="Z4" s="298"/>
      <c r="AA4" s="298"/>
      <c r="AB4" s="298"/>
      <c r="AC4" s="300"/>
      <c r="AD4" s="300"/>
      <c r="AE4" s="300"/>
      <c r="AF4" s="298"/>
      <c r="AG4" s="298"/>
      <c r="AH4" s="299"/>
      <c r="AI4" s="385"/>
    </row>
    <row r="5" spans="1:35" x14ac:dyDescent="0.25">
      <c r="A5" s="272" t="s">
        <v>453</v>
      </c>
      <c r="B5" s="273" t="s">
        <v>2127</v>
      </c>
      <c r="C5" s="273"/>
      <c r="D5" s="273"/>
      <c r="E5" s="273"/>
      <c r="F5" s="273"/>
      <c r="G5" s="273"/>
      <c r="H5" s="273"/>
      <c r="I5" s="273"/>
      <c r="J5" s="273"/>
      <c r="K5" s="291"/>
      <c r="L5" s="273"/>
      <c r="M5" s="273"/>
      <c r="N5" s="273"/>
      <c r="O5" s="273"/>
      <c r="P5" s="273"/>
      <c r="Q5" s="273"/>
      <c r="R5" s="273"/>
      <c r="S5" s="273"/>
      <c r="T5" s="273"/>
      <c r="U5" s="273"/>
      <c r="V5" s="273"/>
      <c r="W5" s="273"/>
      <c r="X5" s="273"/>
      <c r="Y5" s="273"/>
      <c r="Z5" s="273"/>
      <c r="AA5" s="273"/>
      <c r="AB5" s="273"/>
      <c r="AC5" s="291"/>
      <c r="AD5" s="291"/>
      <c r="AE5" s="291"/>
      <c r="AF5" s="273"/>
      <c r="AG5" s="273"/>
      <c r="AH5" s="280"/>
      <c r="AI5" s="374"/>
    </row>
    <row r="6" spans="1:35" ht="135" x14ac:dyDescent="0.25">
      <c r="A6" s="272" t="s">
        <v>454</v>
      </c>
      <c r="B6" s="273"/>
      <c r="C6" s="273"/>
      <c r="D6" s="273" t="s">
        <v>2745</v>
      </c>
      <c r="E6" s="273" t="s">
        <v>2128</v>
      </c>
      <c r="F6" s="273"/>
      <c r="G6" s="273" t="s">
        <v>2129</v>
      </c>
      <c r="H6" s="273" t="s">
        <v>2130</v>
      </c>
      <c r="I6" s="273" t="s">
        <v>2132</v>
      </c>
      <c r="J6" s="273" t="s">
        <v>2131</v>
      </c>
      <c r="K6" s="291">
        <v>2</v>
      </c>
      <c r="L6" s="282" t="s">
        <v>3040</v>
      </c>
      <c r="M6" s="273" t="s">
        <v>950</v>
      </c>
      <c r="N6" s="273" t="s">
        <v>2133</v>
      </c>
      <c r="O6" s="282" t="s">
        <v>3041</v>
      </c>
      <c r="P6" s="273"/>
      <c r="Q6" s="282" t="s">
        <v>1014</v>
      </c>
      <c r="R6" s="282" t="s">
        <v>1014</v>
      </c>
      <c r="S6" s="282" t="s">
        <v>949</v>
      </c>
      <c r="T6" s="282" t="s">
        <v>949</v>
      </c>
      <c r="U6" s="282" t="s">
        <v>949</v>
      </c>
      <c r="V6" s="282" t="s">
        <v>949</v>
      </c>
      <c r="W6" s="282" t="s">
        <v>949</v>
      </c>
      <c r="X6" s="282" t="s">
        <v>949</v>
      </c>
      <c r="Y6" s="282" t="s">
        <v>949</v>
      </c>
      <c r="Z6" s="282" t="s">
        <v>949</v>
      </c>
      <c r="AA6" s="282" t="s">
        <v>949</v>
      </c>
      <c r="AB6" s="282" t="s">
        <v>949</v>
      </c>
      <c r="AC6" s="291"/>
      <c r="AD6" s="291"/>
      <c r="AE6" s="291"/>
      <c r="AF6" s="282" t="s">
        <v>3042</v>
      </c>
      <c r="AG6" s="273" t="s">
        <v>2134</v>
      </c>
      <c r="AH6" s="280"/>
      <c r="AI6" s="374"/>
    </row>
    <row r="7" spans="1:35" x14ac:dyDescent="0.25">
      <c r="A7" s="272" t="s">
        <v>455</v>
      </c>
      <c r="B7" s="273" t="s">
        <v>2135</v>
      </c>
      <c r="C7" s="273"/>
      <c r="D7" s="273"/>
      <c r="E7" s="273"/>
      <c r="F7" s="273"/>
      <c r="G7" s="273"/>
      <c r="H7" s="273"/>
      <c r="I7" s="273"/>
      <c r="J7" s="273"/>
      <c r="K7" s="291"/>
      <c r="L7" s="273"/>
      <c r="M7" s="273"/>
      <c r="N7" s="273"/>
      <c r="O7" s="273"/>
      <c r="P7" s="273"/>
      <c r="Q7" s="273"/>
      <c r="R7" s="273"/>
      <c r="S7" s="273"/>
      <c r="T7" s="273"/>
      <c r="U7" s="273"/>
      <c r="V7" s="273"/>
      <c r="W7" s="273"/>
      <c r="X7" s="273"/>
      <c r="Y7" s="273"/>
      <c r="Z7" s="273"/>
      <c r="AA7" s="273"/>
      <c r="AB7" s="273"/>
      <c r="AC7" s="291"/>
      <c r="AD7" s="291"/>
      <c r="AE7" s="291"/>
      <c r="AF7" s="273"/>
      <c r="AG7" s="273"/>
      <c r="AH7" s="280"/>
      <c r="AI7" s="374"/>
    </row>
    <row r="8" spans="1:35" ht="60" x14ac:dyDescent="0.25">
      <c r="A8" s="272" t="s">
        <v>456</v>
      </c>
      <c r="B8" s="273"/>
      <c r="C8" s="273"/>
      <c r="D8" s="273" t="s">
        <v>2745</v>
      </c>
      <c r="E8" s="273" t="s">
        <v>2128</v>
      </c>
      <c r="F8" s="273"/>
      <c r="G8" s="273" t="s">
        <v>2136</v>
      </c>
      <c r="H8" s="273" t="s">
        <v>2137</v>
      </c>
      <c r="I8" s="273" t="s">
        <v>2138</v>
      </c>
      <c r="J8" s="273" t="s">
        <v>2131</v>
      </c>
      <c r="K8" s="291">
        <v>2</v>
      </c>
      <c r="L8" s="282" t="s">
        <v>3040</v>
      </c>
      <c r="M8" s="273" t="s">
        <v>950</v>
      </c>
      <c r="N8" s="273" t="s">
        <v>2133</v>
      </c>
      <c r="O8" s="282" t="s">
        <v>3041</v>
      </c>
      <c r="P8" s="273"/>
      <c r="Q8" s="282" t="s">
        <v>1014</v>
      </c>
      <c r="R8" s="282" t="s">
        <v>1014</v>
      </c>
      <c r="S8" s="282" t="s">
        <v>949</v>
      </c>
      <c r="T8" s="282" t="s">
        <v>949</v>
      </c>
      <c r="U8" s="282" t="s">
        <v>949</v>
      </c>
      <c r="V8" s="282" t="s">
        <v>949</v>
      </c>
      <c r="W8" s="282" t="s">
        <v>949</v>
      </c>
      <c r="X8" s="282" t="s">
        <v>949</v>
      </c>
      <c r="Y8" s="282" t="s">
        <v>949</v>
      </c>
      <c r="Z8" s="282" t="s">
        <v>949</v>
      </c>
      <c r="AA8" s="282" t="s">
        <v>949</v>
      </c>
      <c r="AB8" s="282" t="s">
        <v>949</v>
      </c>
      <c r="AC8" s="291"/>
      <c r="AD8" s="291"/>
      <c r="AE8" s="291"/>
      <c r="AF8" s="273"/>
      <c r="AG8" s="273" t="s">
        <v>2134</v>
      </c>
      <c r="AH8" s="280"/>
      <c r="AI8" s="374"/>
    </row>
    <row r="9" spans="1:35" x14ac:dyDescent="0.25">
      <c r="A9" s="272" t="s">
        <v>457</v>
      </c>
      <c r="B9" s="273" t="s">
        <v>424</v>
      </c>
      <c r="C9" s="273"/>
      <c r="D9" s="273"/>
      <c r="E9" s="273"/>
      <c r="F9" s="273"/>
      <c r="G9" s="273"/>
      <c r="H9" s="273"/>
      <c r="I9" s="273"/>
      <c r="J9" s="273"/>
      <c r="K9" s="291"/>
      <c r="L9" s="273"/>
      <c r="M9" s="273"/>
      <c r="N9" s="273"/>
      <c r="O9" s="273"/>
      <c r="P9" s="273"/>
      <c r="Q9" s="273"/>
      <c r="R9" s="273"/>
      <c r="S9" s="273"/>
      <c r="T9" s="273"/>
      <c r="U9" s="273"/>
      <c r="V9" s="273"/>
      <c r="W9" s="273"/>
      <c r="X9" s="273"/>
      <c r="Y9" s="273"/>
      <c r="Z9" s="273"/>
      <c r="AA9" s="273"/>
      <c r="AB9" s="273"/>
      <c r="AC9" s="291"/>
      <c r="AD9" s="291"/>
      <c r="AE9" s="291"/>
      <c r="AF9" s="273"/>
      <c r="AG9" s="273"/>
      <c r="AH9" s="280"/>
      <c r="AI9" s="374"/>
    </row>
    <row r="10" spans="1:35" ht="60" x14ac:dyDescent="0.25">
      <c r="A10" s="272" t="s">
        <v>494</v>
      </c>
      <c r="B10" s="273"/>
      <c r="C10" s="273"/>
      <c r="D10" s="273" t="s">
        <v>2139</v>
      </c>
      <c r="E10" s="273" t="s">
        <v>2140</v>
      </c>
      <c r="F10" s="273"/>
      <c r="G10" s="273" t="s">
        <v>2141</v>
      </c>
      <c r="H10" s="273" t="s">
        <v>2142</v>
      </c>
      <c r="I10" s="273" t="s">
        <v>2144</v>
      </c>
      <c r="J10" s="273" t="s">
        <v>2143</v>
      </c>
      <c r="K10" s="291">
        <v>2</v>
      </c>
      <c r="L10" s="282" t="s">
        <v>949</v>
      </c>
      <c r="M10" s="273" t="s">
        <v>1063</v>
      </c>
      <c r="N10" s="273" t="s">
        <v>2145</v>
      </c>
      <c r="O10" s="282" t="s">
        <v>1063</v>
      </c>
      <c r="P10" s="282" t="s">
        <v>1014</v>
      </c>
      <c r="Q10" s="282" t="s">
        <v>1014</v>
      </c>
      <c r="R10" s="282" t="s">
        <v>1014</v>
      </c>
      <c r="S10" s="282" t="s">
        <v>949</v>
      </c>
      <c r="T10" s="282" t="s">
        <v>949</v>
      </c>
      <c r="U10" s="282" t="s">
        <v>949</v>
      </c>
      <c r="V10" s="282" t="s">
        <v>949</v>
      </c>
      <c r="W10" s="282" t="s">
        <v>949</v>
      </c>
      <c r="X10" s="282" t="s">
        <v>949</v>
      </c>
      <c r="Y10" s="282" t="s">
        <v>949</v>
      </c>
      <c r="Z10" s="282" t="s">
        <v>949</v>
      </c>
      <c r="AA10" s="282" t="s">
        <v>949</v>
      </c>
      <c r="AB10" s="282" t="s">
        <v>949</v>
      </c>
      <c r="AC10" s="291"/>
      <c r="AD10" s="291"/>
      <c r="AE10" s="291"/>
      <c r="AF10" s="273"/>
      <c r="AG10" s="273" t="s">
        <v>2134</v>
      </c>
      <c r="AH10" s="280"/>
      <c r="AI10" s="374"/>
    </row>
    <row r="11" spans="1:35" ht="75" x14ac:dyDescent="0.25">
      <c r="A11" s="272" t="s">
        <v>2199</v>
      </c>
      <c r="B11" s="273"/>
      <c r="C11" s="273"/>
      <c r="D11" s="273" t="s">
        <v>2147</v>
      </c>
      <c r="E11" s="273" t="s">
        <v>2128</v>
      </c>
      <c r="F11" s="273"/>
      <c r="G11" s="273" t="s">
        <v>2129</v>
      </c>
      <c r="H11" s="273" t="s">
        <v>2130</v>
      </c>
      <c r="I11" s="273" t="s">
        <v>2132</v>
      </c>
      <c r="J11" s="273" t="s">
        <v>2131</v>
      </c>
      <c r="K11" s="291">
        <v>2</v>
      </c>
      <c r="L11" s="282" t="s">
        <v>949</v>
      </c>
      <c r="M11" s="273" t="s">
        <v>950</v>
      </c>
      <c r="N11" s="273" t="s">
        <v>2133</v>
      </c>
      <c r="O11" s="282" t="s">
        <v>3041</v>
      </c>
      <c r="P11" s="273"/>
      <c r="Q11" s="282" t="s">
        <v>1014</v>
      </c>
      <c r="R11" s="282" t="s">
        <v>1014</v>
      </c>
      <c r="S11" s="282" t="s">
        <v>949</v>
      </c>
      <c r="T11" s="282" t="s">
        <v>949</v>
      </c>
      <c r="U11" s="282" t="s">
        <v>949</v>
      </c>
      <c r="V11" s="282" t="s">
        <v>949</v>
      </c>
      <c r="W11" s="282" t="s">
        <v>949</v>
      </c>
      <c r="X11" s="282" t="s">
        <v>949</v>
      </c>
      <c r="Y11" s="282" t="s">
        <v>949</v>
      </c>
      <c r="Z11" s="282" t="s">
        <v>949</v>
      </c>
      <c r="AA11" s="282" t="s">
        <v>949</v>
      </c>
      <c r="AB11" s="282" t="s">
        <v>949</v>
      </c>
      <c r="AC11" s="291"/>
      <c r="AD11" s="291"/>
      <c r="AE11" s="291"/>
      <c r="AF11" s="273"/>
      <c r="AG11" s="273" t="s">
        <v>2134</v>
      </c>
      <c r="AH11" s="280"/>
      <c r="AI11" s="374"/>
    </row>
    <row r="12" spans="1:35" ht="60" x14ac:dyDescent="0.25">
      <c r="A12" s="272" t="s">
        <v>2200</v>
      </c>
      <c r="B12" s="273"/>
      <c r="C12" s="273"/>
      <c r="D12" s="273" t="s">
        <v>2146</v>
      </c>
      <c r="E12" s="273" t="s">
        <v>2128</v>
      </c>
      <c r="F12" s="273"/>
      <c r="G12" s="273" t="s">
        <v>2136</v>
      </c>
      <c r="H12" s="273" t="s">
        <v>2137</v>
      </c>
      <c r="I12" s="273" t="s">
        <v>2138</v>
      </c>
      <c r="J12" s="273" t="s">
        <v>2131</v>
      </c>
      <c r="K12" s="291">
        <v>2</v>
      </c>
      <c r="L12" s="282" t="s">
        <v>949</v>
      </c>
      <c r="M12" s="273" t="s">
        <v>950</v>
      </c>
      <c r="N12" s="273" t="s">
        <v>2133</v>
      </c>
      <c r="O12" s="282" t="s">
        <v>3041</v>
      </c>
      <c r="P12" s="273"/>
      <c r="Q12" s="282" t="s">
        <v>1014</v>
      </c>
      <c r="R12" s="282" t="s">
        <v>1014</v>
      </c>
      <c r="S12" s="282" t="s">
        <v>949</v>
      </c>
      <c r="T12" s="282" t="s">
        <v>949</v>
      </c>
      <c r="U12" s="282" t="s">
        <v>949</v>
      </c>
      <c r="V12" s="282" t="s">
        <v>949</v>
      </c>
      <c r="W12" s="282" t="s">
        <v>949</v>
      </c>
      <c r="X12" s="282" t="s">
        <v>949</v>
      </c>
      <c r="Y12" s="282" t="s">
        <v>949</v>
      </c>
      <c r="Z12" s="282" t="s">
        <v>949</v>
      </c>
      <c r="AA12" s="282" t="s">
        <v>949</v>
      </c>
      <c r="AB12" s="282" t="s">
        <v>949</v>
      </c>
      <c r="AC12" s="291"/>
      <c r="AD12" s="291"/>
      <c r="AE12" s="291"/>
      <c r="AF12" s="273"/>
      <c r="AG12" s="273" t="s">
        <v>2134</v>
      </c>
      <c r="AH12" s="280"/>
      <c r="AI12" s="374"/>
    </row>
    <row r="13" spans="1:35" ht="30" x14ac:dyDescent="0.25">
      <c r="A13" s="272" t="s">
        <v>458</v>
      </c>
      <c r="B13" s="273" t="s">
        <v>459</v>
      </c>
      <c r="C13" s="273"/>
      <c r="D13" s="273"/>
      <c r="E13" s="273"/>
      <c r="F13" s="273"/>
      <c r="G13" s="273"/>
      <c r="H13" s="273"/>
      <c r="I13" s="273"/>
      <c r="J13" s="273"/>
      <c r="K13" s="291"/>
      <c r="L13" s="273"/>
      <c r="M13" s="273"/>
      <c r="N13" s="273"/>
      <c r="O13" s="273"/>
      <c r="P13" s="273"/>
      <c r="Q13" s="273"/>
      <c r="R13" s="273"/>
      <c r="S13" s="273"/>
      <c r="T13" s="273"/>
      <c r="U13" s="273"/>
      <c r="V13" s="273"/>
      <c r="W13" s="273"/>
      <c r="X13" s="273"/>
      <c r="Y13" s="273"/>
      <c r="Z13" s="273"/>
      <c r="AA13" s="273"/>
      <c r="AB13" s="273"/>
      <c r="AC13" s="291"/>
      <c r="AD13" s="291"/>
      <c r="AE13" s="291"/>
      <c r="AF13" s="273"/>
      <c r="AG13" s="273"/>
      <c r="AH13" s="280" t="s">
        <v>2148</v>
      </c>
      <c r="AI13" s="374"/>
    </row>
    <row r="14" spans="1:35" x14ac:dyDescent="0.25">
      <c r="A14" s="272" t="s">
        <v>469</v>
      </c>
      <c r="B14" s="273" t="s">
        <v>425</v>
      </c>
      <c r="C14" s="273"/>
      <c r="D14" s="273"/>
      <c r="E14" s="273"/>
      <c r="F14" s="273"/>
      <c r="G14" s="273"/>
      <c r="H14" s="273"/>
      <c r="I14" s="273"/>
      <c r="J14" s="273"/>
      <c r="K14" s="291"/>
      <c r="L14" s="273"/>
      <c r="M14" s="273"/>
      <c r="N14" s="273"/>
      <c r="O14" s="273"/>
      <c r="P14" s="273"/>
      <c r="Q14" s="273"/>
      <c r="R14" s="273"/>
      <c r="S14" s="282"/>
      <c r="T14" s="282"/>
      <c r="U14" s="282"/>
      <c r="V14" s="282"/>
      <c r="W14" s="282"/>
      <c r="X14" s="282"/>
      <c r="Y14" s="282"/>
      <c r="Z14" s="282"/>
      <c r="AA14" s="282"/>
      <c r="AB14" s="282"/>
      <c r="AC14" s="301"/>
      <c r="AD14" s="301"/>
      <c r="AE14" s="301"/>
      <c r="AF14" s="282"/>
      <c r="AG14" s="273"/>
      <c r="AH14" s="280"/>
      <c r="AI14" s="374"/>
    </row>
    <row r="15" spans="1:35" ht="90" x14ac:dyDescent="0.25">
      <c r="A15" s="272"/>
      <c r="B15" s="273"/>
      <c r="C15" s="273"/>
      <c r="D15" s="273" t="s">
        <v>2750</v>
      </c>
      <c r="E15" s="273"/>
      <c r="F15" s="273"/>
      <c r="G15" s="273" t="s">
        <v>2751</v>
      </c>
      <c r="H15" s="273" t="s">
        <v>2752</v>
      </c>
      <c r="I15" s="273" t="s">
        <v>974</v>
      </c>
      <c r="J15" s="273" t="s">
        <v>1014</v>
      </c>
      <c r="K15" s="291">
        <v>4</v>
      </c>
      <c r="L15" s="282" t="s">
        <v>3043</v>
      </c>
      <c r="M15" s="273" t="s">
        <v>950</v>
      </c>
      <c r="N15" s="273" t="s">
        <v>2753</v>
      </c>
      <c r="O15" s="282" t="s">
        <v>3044</v>
      </c>
      <c r="P15" s="273"/>
      <c r="Q15" s="273"/>
      <c r="R15" s="273"/>
      <c r="S15" s="282" t="s">
        <v>4</v>
      </c>
      <c r="T15" s="282" t="s">
        <v>3045</v>
      </c>
      <c r="U15" s="282" t="s">
        <v>3046</v>
      </c>
      <c r="V15" s="282"/>
      <c r="W15" s="282"/>
      <c r="X15" s="282" t="s">
        <v>949</v>
      </c>
      <c r="Y15" s="282" t="s">
        <v>949</v>
      </c>
      <c r="Z15" s="282" t="s">
        <v>949</v>
      </c>
      <c r="AA15" s="282" t="s">
        <v>949</v>
      </c>
      <c r="AB15" s="282" t="s">
        <v>3047</v>
      </c>
      <c r="AC15" s="301"/>
      <c r="AD15" s="301"/>
      <c r="AE15" s="301"/>
      <c r="AF15" s="282" t="s">
        <v>3048</v>
      </c>
      <c r="AG15" s="273"/>
      <c r="AH15" s="280"/>
      <c r="AI15" s="374"/>
    </row>
    <row r="16" spans="1:35" ht="111.75" customHeight="1" x14ac:dyDescent="0.25">
      <c r="A16" s="272" t="s">
        <v>496</v>
      </c>
      <c r="B16" s="273"/>
      <c r="C16" s="273"/>
      <c r="D16" s="273" t="s">
        <v>2746</v>
      </c>
      <c r="E16" s="273"/>
      <c r="F16" s="273"/>
      <c r="G16" s="273" t="s">
        <v>2748</v>
      </c>
      <c r="H16" s="273" t="s">
        <v>2747</v>
      </c>
      <c r="I16" s="273" t="s">
        <v>974</v>
      </c>
      <c r="J16" s="273" t="s">
        <v>1014</v>
      </c>
      <c r="K16" s="291">
        <v>4</v>
      </c>
      <c r="L16" s="282" t="s">
        <v>949</v>
      </c>
      <c r="M16" s="273"/>
      <c r="N16" s="273"/>
      <c r="O16" s="273"/>
      <c r="P16" s="282" t="s">
        <v>1014</v>
      </c>
      <c r="Q16" s="282" t="s">
        <v>1014</v>
      </c>
      <c r="R16" s="282" t="s">
        <v>1014</v>
      </c>
      <c r="S16" s="282" t="s">
        <v>949</v>
      </c>
      <c r="T16" s="282" t="s">
        <v>949</v>
      </c>
      <c r="U16" s="282" t="s">
        <v>949</v>
      </c>
      <c r="V16" s="282" t="s">
        <v>949</v>
      </c>
      <c r="W16" s="282" t="s">
        <v>949</v>
      </c>
      <c r="X16" s="282" t="s">
        <v>949</v>
      </c>
      <c r="Y16" s="282" t="s">
        <v>949</v>
      </c>
      <c r="Z16" s="282" t="s">
        <v>949</v>
      </c>
      <c r="AA16" s="282" t="s">
        <v>949</v>
      </c>
      <c r="AB16" s="282" t="s">
        <v>3049</v>
      </c>
      <c r="AC16" s="301"/>
      <c r="AD16" s="301"/>
      <c r="AE16" s="301"/>
      <c r="AF16" s="282"/>
      <c r="AG16" s="282"/>
      <c r="AH16" s="280"/>
      <c r="AI16" s="374"/>
    </row>
    <row r="17" spans="1:35" ht="106.5" customHeight="1" x14ac:dyDescent="0.25">
      <c r="A17" s="272" t="s">
        <v>497</v>
      </c>
      <c r="B17" s="273"/>
      <c r="C17" s="273"/>
      <c r="D17" s="273" t="s">
        <v>310</v>
      </c>
      <c r="E17" s="273" t="s">
        <v>2149</v>
      </c>
      <c r="F17" s="273"/>
      <c r="G17" s="273" t="s">
        <v>2150</v>
      </c>
      <c r="H17" s="273" t="s">
        <v>3897</v>
      </c>
      <c r="I17" s="273" t="s">
        <v>974</v>
      </c>
      <c r="J17" s="273" t="s">
        <v>1014</v>
      </c>
      <c r="K17" s="291">
        <v>4</v>
      </c>
      <c r="L17" s="282" t="s">
        <v>949</v>
      </c>
      <c r="M17" s="273" t="s">
        <v>950</v>
      </c>
      <c r="N17" s="273" t="s">
        <v>2151</v>
      </c>
      <c r="O17" s="282" t="s">
        <v>3044</v>
      </c>
      <c r="P17" s="282" t="s">
        <v>1014</v>
      </c>
      <c r="Q17" s="282" t="s">
        <v>1014</v>
      </c>
      <c r="R17" s="282" t="s">
        <v>1014</v>
      </c>
      <c r="S17" s="282" t="s">
        <v>949</v>
      </c>
      <c r="T17" s="282" t="s">
        <v>949</v>
      </c>
      <c r="U17" s="282" t="s">
        <v>949</v>
      </c>
      <c r="V17" s="282" t="s">
        <v>949</v>
      </c>
      <c r="W17" s="282" t="s">
        <v>949</v>
      </c>
      <c r="X17" s="282" t="s">
        <v>949</v>
      </c>
      <c r="Y17" s="282" t="s">
        <v>949</v>
      </c>
      <c r="Z17" s="282" t="s">
        <v>949</v>
      </c>
      <c r="AA17" s="282" t="s">
        <v>949</v>
      </c>
      <c r="AB17" s="282" t="s">
        <v>3050</v>
      </c>
      <c r="AC17" s="291"/>
      <c r="AD17" s="291"/>
      <c r="AE17" s="291"/>
      <c r="AF17" s="273"/>
      <c r="AG17" s="273" t="s">
        <v>2152</v>
      </c>
      <c r="AH17" s="280"/>
      <c r="AI17" s="374" t="s">
        <v>3186</v>
      </c>
    </row>
    <row r="18" spans="1:35" ht="60" x14ac:dyDescent="0.25">
      <c r="A18" s="272" t="s">
        <v>498</v>
      </c>
      <c r="B18" s="273"/>
      <c r="C18" s="273"/>
      <c r="D18" s="273" t="s">
        <v>2749</v>
      </c>
      <c r="E18" s="273" t="s">
        <v>2128</v>
      </c>
      <c r="F18" s="273"/>
      <c r="G18" s="273" t="s">
        <v>2136</v>
      </c>
      <c r="H18" s="273" t="s">
        <v>2137</v>
      </c>
      <c r="I18" s="273" t="s">
        <v>2138</v>
      </c>
      <c r="J18" s="273" t="s">
        <v>2131</v>
      </c>
      <c r="K18" s="291">
        <v>2</v>
      </c>
      <c r="L18" s="282" t="s">
        <v>949</v>
      </c>
      <c r="M18" s="273" t="s">
        <v>950</v>
      </c>
      <c r="N18" s="273" t="s">
        <v>2133</v>
      </c>
      <c r="O18" s="282" t="s">
        <v>3041</v>
      </c>
      <c r="P18" s="282" t="s">
        <v>1014</v>
      </c>
      <c r="Q18" s="282" t="s">
        <v>1014</v>
      </c>
      <c r="R18" s="282" t="s">
        <v>1014</v>
      </c>
      <c r="S18" s="282" t="s">
        <v>949</v>
      </c>
      <c r="T18" s="282" t="s">
        <v>949</v>
      </c>
      <c r="U18" s="282" t="s">
        <v>949</v>
      </c>
      <c r="V18" s="282" t="s">
        <v>949</v>
      </c>
      <c r="W18" s="282" t="s">
        <v>949</v>
      </c>
      <c r="X18" s="282" t="s">
        <v>949</v>
      </c>
      <c r="Y18" s="282" t="s">
        <v>949</v>
      </c>
      <c r="Z18" s="282" t="s">
        <v>949</v>
      </c>
      <c r="AA18" s="282" t="s">
        <v>949</v>
      </c>
      <c r="AB18" s="282" t="s">
        <v>949</v>
      </c>
      <c r="AC18" s="291"/>
      <c r="AD18" s="291"/>
      <c r="AE18" s="291"/>
      <c r="AF18" s="273"/>
      <c r="AG18" s="273" t="s">
        <v>2134</v>
      </c>
      <c r="AH18" s="280"/>
      <c r="AI18" s="374"/>
    </row>
    <row r="19" spans="1:35" ht="60" x14ac:dyDescent="0.25">
      <c r="A19" s="273" t="s">
        <v>2153</v>
      </c>
      <c r="C19" s="273"/>
      <c r="D19" s="273" t="s">
        <v>2154</v>
      </c>
      <c r="E19" s="273"/>
      <c r="F19" s="273"/>
      <c r="G19" s="273" t="s">
        <v>2155</v>
      </c>
      <c r="H19" s="360"/>
      <c r="I19" s="360"/>
      <c r="J19" s="360"/>
      <c r="K19" s="291">
        <v>4</v>
      </c>
      <c r="L19" s="282" t="s">
        <v>949</v>
      </c>
      <c r="M19" s="273"/>
      <c r="N19" s="273"/>
      <c r="O19" s="282" t="s">
        <v>3051</v>
      </c>
      <c r="P19" s="282" t="s">
        <v>1014</v>
      </c>
      <c r="Q19" s="282" t="s">
        <v>1014</v>
      </c>
      <c r="R19" s="282" t="s">
        <v>1014</v>
      </c>
      <c r="S19" s="282" t="s">
        <v>949</v>
      </c>
      <c r="T19" s="282" t="s">
        <v>949</v>
      </c>
      <c r="U19" s="282" t="s">
        <v>949</v>
      </c>
      <c r="V19" s="282" t="s">
        <v>949</v>
      </c>
      <c r="W19" s="282" t="s">
        <v>949</v>
      </c>
      <c r="X19" s="282" t="s">
        <v>949</v>
      </c>
      <c r="Y19" s="282" t="s">
        <v>949</v>
      </c>
      <c r="Z19" s="282" t="s">
        <v>949</v>
      </c>
      <c r="AA19" s="282" t="s">
        <v>949</v>
      </c>
      <c r="AB19" s="282" t="s">
        <v>3052</v>
      </c>
      <c r="AC19" s="291"/>
      <c r="AD19" s="291"/>
      <c r="AE19" s="291"/>
      <c r="AF19" s="273"/>
      <c r="AG19" s="273"/>
      <c r="AH19" s="280"/>
      <c r="AI19" s="374" t="s">
        <v>3186</v>
      </c>
    </row>
    <row r="20" spans="1:35" x14ac:dyDescent="0.25">
      <c r="A20" s="272" t="s">
        <v>470</v>
      </c>
      <c r="B20" s="271" t="s">
        <v>426</v>
      </c>
      <c r="C20" s="273"/>
      <c r="D20" s="273"/>
      <c r="E20" s="273"/>
      <c r="F20" s="273"/>
      <c r="G20" s="273"/>
      <c r="H20" s="273"/>
      <c r="I20" s="273"/>
      <c r="J20" s="273"/>
      <c r="K20" s="291"/>
      <c r="L20" s="273"/>
      <c r="M20" s="273"/>
      <c r="N20" s="273"/>
      <c r="O20" s="273"/>
      <c r="P20" s="273"/>
      <c r="Q20" s="273"/>
      <c r="R20" s="273"/>
      <c r="S20" s="273"/>
      <c r="T20" s="273"/>
      <c r="U20" s="273"/>
      <c r="V20" s="273"/>
      <c r="W20" s="273"/>
      <c r="X20" s="273"/>
      <c r="Y20" s="273"/>
      <c r="Z20" s="273"/>
      <c r="AA20" s="273"/>
      <c r="AB20" s="273"/>
      <c r="AC20" s="291"/>
      <c r="AD20" s="291"/>
      <c r="AE20" s="291"/>
      <c r="AF20" s="273"/>
      <c r="AG20" s="273"/>
      <c r="AH20" s="280"/>
      <c r="AI20" s="374"/>
    </row>
    <row r="21" spans="1:35" x14ac:dyDescent="0.25">
      <c r="A21" s="272" t="s">
        <v>460</v>
      </c>
      <c r="B21" s="273" t="s">
        <v>427</v>
      </c>
      <c r="C21" s="273"/>
      <c r="D21" s="273"/>
      <c r="E21" s="273"/>
      <c r="F21" s="273"/>
      <c r="G21" s="273"/>
      <c r="H21" s="273"/>
      <c r="I21" s="273"/>
      <c r="J21" s="273"/>
      <c r="K21" s="291"/>
      <c r="L21" s="273"/>
      <c r="M21" s="273"/>
      <c r="N21" s="273"/>
      <c r="O21" s="273"/>
      <c r="P21" s="273"/>
      <c r="Q21" s="273"/>
      <c r="R21" s="273"/>
      <c r="S21" s="273"/>
      <c r="T21" s="273"/>
      <c r="U21" s="273"/>
      <c r="V21" s="273"/>
      <c r="W21" s="273"/>
      <c r="X21" s="273"/>
      <c r="Y21" s="273"/>
      <c r="Z21" s="273"/>
      <c r="AA21" s="273"/>
      <c r="AB21" s="273"/>
      <c r="AC21" s="291"/>
      <c r="AD21" s="291"/>
      <c r="AE21" s="291"/>
      <c r="AF21" s="273"/>
      <c r="AG21" s="273"/>
      <c r="AH21" s="280"/>
      <c r="AI21" s="374"/>
    </row>
    <row r="22" spans="1:35" ht="90" x14ac:dyDescent="0.25">
      <c r="A22" s="272" t="s">
        <v>500</v>
      </c>
      <c r="B22" s="273"/>
      <c r="C22" s="273"/>
      <c r="D22" s="273" t="s">
        <v>499</v>
      </c>
      <c r="E22" s="273" t="s">
        <v>2156</v>
      </c>
      <c r="F22" s="273"/>
      <c r="G22" s="273" t="s">
        <v>2157</v>
      </c>
      <c r="H22" s="273" t="s">
        <v>2158</v>
      </c>
      <c r="I22" s="273" t="s">
        <v>2160</v>
      </c>
      <c r="J22" s="273" t="s">
        <v>2159</v>
      </c>
      <c r="K22" s="291">
        <v>2</v>
      </c>
      <c r="L22" s="282" t="s">
        <v>949</v>
      </c>
      <c r="M22" s="273" t="s">
        <v>950</v>
      </c>
      <c r="N22" s="273" t="s">
        <v>2161</v>
      </c>
      <c r="O22" s="282" t="s">
        <v>1838</v>
      </c>
      <c r="P22" s="282" t="s">
        <v>1014</v>
      </c>
      <c r="Q22" s="282" t="s">
        <v>1014</v>
      </c>
      <c r="R22" s="282" t="s">
        <v>1014</v>
      </c>
      <c r="S22" s="282" t="s">
        <v>949</v>
      </c>
      <c r="T22" s="282" t="s">
        <v>949</v>
      </c>
      <c r="U22" s="282" t="s">
        <v>949</v>
      </c>
      <c r="V22" s="282" t="s">
        <v>949</v>
      </c>
      <c r="W22" s="282" t="s">
        <v>949</v>
      </c>
      <c r="X22" s="282" t="s">
        <v>949</v>
      </c>
      <c r="Y22" s="282" t="s">
        <v>949</v>
      </c>
      <c r="Z22" s="282" t="s">
        <v>949</v>
      </c>
      <c r="AA22" s="282" t="s">
        <v>949</v>
      </c>
      <c r="AB22" s="282" t="s">
        <v>949</v>
      </c>
      <c r="AC22" s="291"/>
      <c r="AD22" s="291"/>
      <c r="AE22" s="291"/>
      <c r="AF22" s="273"/>
      <c r="AG22" s="273" t="s">
        <v>949</v>
      </c>
      <c r="AH22" s="280"/>
      <c r="AI22" s="374"/>
    </row>
    <row r="23" spans="1:35" x14ac:dyDescent="0.25">
      <c r="A23" s="272" t="s">
        <v>461</v>
      </c>
      <c r="B23" s="273" t="s">
        <v>428</v>
      </c>
      <c r="C23" s="273"/>
      <c r="D23" s="273"/>
      <c r="E23" s="273"/>
      <c r="F23" s="273"/>
      <c r="G23" s="273"/>
      <c r="H23" s="273"/>
      <c r="I23" s="273"/>
      <c r="J23" s="273"/>
      <c r="K23" s="291"/>
      <c r="L23" s="273"/>
      <c r="M23" s="273"/>
      <c r="N23" s="273"/>
      <c r="O23" s="273"/>
      <c r="P23" s="273"/>
      <c r="Q23" s="273"/>
      <c r="R23" s="273"/>
      <c r="S23" s="273"/>
      <c r="T23" s="273"/>
      <c r="U23" s="273"/>
      <c r="V23" s="273"/>
      <c r="W23" s="273"/>
      <c r="X23" s="273"/>
      <c r="Y23" s="273"/>
      <c r="Z23" s="273"/>
      <c r="AA23" s="273"/>
      <c r="AB23" s="273"/>
      <c r="AC23" s="291"/>
      <c r="AD23" s="291"/>
      <c r="AE23" s="291"/>
      <c r="AF23" s="273"/>
      <c r="AG23" s="273"/>
      <c r="AH23" s="280"/>
      <c r="AI23" s="374"/>
    </row>
    <row r="24" spans="1:35" ht="90" x14ac:dyDescent="0.25">
      <c r="A24" s="272" t="s">
        <v>501</v>
      </c>
      <c r="B24" s="273"/>
      <c r="C24" s="273"/>
      <c r="D24" s="273" t="s">
        <v>502</v>
      </c>
      <c r="E24" s="273" t="s">
        <v>2156</v>
      </c>
      <c r="F24" s="273"/>
      <c r="G24" s="273" t="s">
        <v>2157</v>
      </c>
      <c r="H24" s="273" t="s">
        <v>2158</v>
      </c>
      <c r="I24" s="273" t="s">
        <v>2160</v>
      </c>
      <c r="J24" s="273" t="s">
        <v>2159</v>
      </c>
      <c r="K24" s="291">
        <v>2</v>
      </c>
      <c r="L24" s="282" t="s">
        <v>949</v>
      </c>
      <c r="M24" s="273" t="s">
        <v>950</v>
      </c>
      <c r="N24" s="273" t="s">
        <v>2161</v>
      </c>
      <c r="O24" s="282" t="s">
        <v>1838</v>
      </c>
      <c r="P24" s="282" t="s">
        <v>1014</v>
      </c>
      <c r="Q24" s="282" t="s">
        <v>1014</v>
      </c>
      <c r="R24" s="282" t="s">
        <v>1014</v>
      </c>
      <c r="S24" s="282" t="s">
        <v>949</v>
      </c>
      <c r="T24" s="282" t="s">
        <v>949</v>
      </c>
      <c r="U24" s="282" t="s">
        <v>949</v>
      </c>
      <c r="V24" s="282" t="s">
        <v>949</v>
      </c>
      <c r="W24" s="282" t="s">
        <v>949</v>
      </c>
      <c r="X24" s="282" t="s">
        <v>949</v>
      </c>
      <c r="Y24" s="282" t="s">
        <v>949</v>
      </c>
      <c r="Z24" s="282" t="s">
        <v>949</v>
      </c>
      <c r="AA24" s="282" t="s">
        <v>949</v>
      </c>
      <c r="AB24" s="282" t="s">
        <v>949</v>
      </c>
      <c r="AC24" s="291"/>
      <c r="AD24" s="291"/>
      <c r="AE24" s="291"/>
      <c r="AF24" s="273"/>
      <c r="AG24" s="273" t="s">
        <v>949</v>
      </c>
      <c r="AH24" s="280"/>
      <c r="AI24" s="374"/>
    </row>
    <row r="25" spans="1:35" x14ac:dyDescent="0.25">
      <c r="A25" s="272" t="s">
        <v>462</v>
      </c>
      <c r="B25" s="273" t="s">
        <v>429</v>
      </c>
      <c r="C25" s="273"/>
      <c r="D25" s="273"/>
      <c r="E25" s="273"/>
      <c r="F25" s="273"/>
      <c r="G25" s="273"/>
      <c r="H25" s="273"/>
      <c r="I25" s="273"/>
      <c r="J25" s="273"/>
      <c r="K25" s="291"/>
      <c r="L25" s="273"/>
      <c r="M25" s="273"/>
      <c r="N25" s="273"/>
      <c r="O25" s="273"/>
      <c r="P25" s="273"/>
      <c r="Q25" s="273"/>
      <c r="R25" s="273"/>
      <c r="S25" s="273"/>
      <c r="T25" s="273"/>
      <c r="U25" s="273"/>
      <c r="V25" s="273"/>
      <c r="W25" s="273"/>
      <c r="X25" s="273"/>
      <c r="Y25" s="273"/>
      <c r="Z25" s="273"/>
      <c r="AA25" s="273"/>
      <c r="AB25" s="273"/>
      <c r="AC25" s="291"/>
      <c r="AD25" s="291"/>
      <c r="AE25" s="291"/>
      <c r="AF25" s="273"/>
      <c r="AG25" s="273"/>
      <c r="AH25" s="280"/>
      <c r="AI25" s="374"/>
    </row>
    <row r="26" spans="1:35" ht="90" x14ac:dyDescent="0.25">
      <c r="A26" s="272" t="s">
        <v>503</v>
      </c>
      <c r="B26" s="273"/>
      <c r="C26" s="273"/>
      <c r="D26" s="273" t="s">
        <v>2162</v>
      </c>
      <c r="E26" s="273"/>
      <c r="F26" s="273"/>
      <c r="G26" s="273" t="s">
        <v>2754</v>
      </c>
      <c r="H26" s="273" t="s">
        <v>2755</v>
      </c>
      <c r="I26" s="273" t="s">
        <v>974</v>
      </c>
      <c r="J26" s="273" t="s">
        <v>2159</v>
      </c>
      <c r="K26" s="291">
        <v>4</v>
      </c>
      <c r="L26" s="282" t="s">
        <v>3053</v>
      </c>
      <c r="M26" s="273"/>
      <c r="N26" s="282" t="s">
        <v>3054</v>
      </c>
      <c r="O26" s="273"/>
      <c r="P26" s="273"/>
      <c r="Q26" s="273"/>
      <c r="R26" s="273"/>
      <c r="S26" s="273"/>
      <c r="T26" s="273"/>
      <c r="U26" s="273"/>
      <c r="V26" s="273"/>
      <c r="W26" s="273"/>
      <c r="X26" s="273"/>
      <c r="Y26" s="273"/>
      <c r="Z26" s="273"/>
      <c r="AA26" s="273"/>
      <c r="AB26" s="273"/>
      <c r="AC26" s="291"/>
      <c r="AD26" s="291"/>
      <c r="AE26" s="291"/>
      <c r="AF26" s="273"/>
      <c r="AG26" s="273" t="s">
        <v>949</v>
      </c>
      <c r="AH26" s="280"/>
      <c r="AI26" s="374"/>
    </row>
    <row r="27" spans="1:35" x14ac:dyDescent="0.25">
      <c r="A27" s="272" t="s">
        <v>463</v>
      </c>
      <c r="B27" s="273" t="s">
        <v>464</v>
      </c>
      <c r="C27" s="273"/>
      <c r="D27" s="273"/>
      <c r="E27" s="273"/>
      <c r="F27" s="273"/>
      <c r="G27" s="273"/>
      <c r="H27" s="273"/>
      <c r="I27" s="273"/>
      <c r="J27" s="273"/>
      <c r="K27" s="291"/>
      <c r="L27" s="273"/>
      <c r="M27" s="273"/>
      <c r="N27" s="273"/>
      <c r="O27" s="273"/>
      <c r="P27" s="273"/>
      <c r="Q27" s="273"/>
      <c r="R27" s="273"/>
      <c r="S27" s="273"/>
      <c r="T27" s="273"/>
      <c r="U27" s="273"/>
      <c r="V27" s="273"/>
      <c r="W27" s="273"/>
      <c r="X27" s="273"/>
      <c r="Y27" s="273"/>
      <c r="Z27" s="273"/>
      <c r="AA27" s="273"/>
      <c r="AB27" s="273"/>
      <c r="AC27" s="291"/>
      <c r="AD27" s="291"/>
      <c r="AE27" s="291"/>
      <c r="AF27" s="273"/>
      <c r="AG27" s="273"/>
      <c r="AH27" s="280"/>
      <c r="AI27" s="374"/>
    </row>
    <row r="28" spans="1:35" x14ac:dyDescent="0.25">
      <c r="A28" s="272" t="s">
        <v>471</v>
      </c>
      <c r="B28" s="273" t="s">
        <v>430</v>
      </c>
      <c r="C28" s="273"/>
      <c r="D28" s="273"/>
      <c r="E28" s="273"/>
      <c r="F28" s="273"/>
      <c r="G28" s="273"/>
      <c r="H28" s="273"/>
      <c r="I28" s="273"/>
      <c r="J28" s="273"/>
      <c r="K28" s="291"/>
      <c r="L28" s="273"/>
      <c r="M28" s="273"/>
      <c r="N28" s="273"/>
      <c r="O28" s="273"/>
      <c r="P28" s="273"/>
      <c r="Q28" s="273"/>
      <c r="R28" s="273"/>
      <c r="S28" s="273"/>
      <c r="T28" s="273"/>
      <c r="U28" s="273"/>
      <c r="V28" s="273"/>
      <c r="W28" s="273"/>
      <c r="X28" s="273"/>
      <c r="Y28" s="273"/>
      <c r="Z28" s="273"/>
      <c r="AA28" s="273"/>
      <c r="AB28" s="273"/>
      <c r="AC28" s="291"/>
      <c r="AD28" s="291"/>
      <c r="AE28" s="291"/>
      <c r="AF28" s="273"/>
      <c r="AG28" s="273"/>
      <c r="AH28" s="280"/>
      <c r="AI28" s="374"/>
    </row>
    <row r="29" spans="1:35" ht="75" x14ac:dyDescent="0.25">
      <c r="A29" s="272" t="s">
        <v>507</v>
      </c>
      <c r="B29" s="273" t="s">
        <v>2163</v>
      </c>
      <c r="C29" s="273"/>
      <c r="D29" s="273" t="s">
        <v>504</v>
      </c>
      <c r="E29" s="273" t="s">
        <v>2164</v>
      </c>
      <c r="F29" s="273"/>
      <c r="G29" s="273" t="s">
        <v>2165</v>
      </c>
      <c r="H29" s="273" t="s">
        <v>949</v>
      </c>
      <c r="I29" s="273" t="s">
        <v>949</v>
      </c>
      <c r="J29" s="273" t="s">
        <v>1057</v>
      </c>
      <c r="K29" s="291">
        <v>4</v>
      </c>
      <c r="L29" s="282" t="s">
        <v>949</v>
      </c>
      <c r="M29" s="273" t="s">
        <v>1063</v>
      </c>
      <c r="N29" s="273" t="s">
        <v>1063</v>
      </c>
      <c r="O29" s="282" t="s">
        <v>1014</v>
      </c>
      <c r="P29" s="282" t="s">
        <v>1014</v>
      </c>
      <c r="Q29" s="282" t="s">
        <v>1014</v>
      </c>
      <c r="R29" s="282" t="s">
        <v>1014</v>
      </c>
      <c r="S29" s="282" t="s">
        <v>949</v>
      </c>
      <c r="T29" s="282" t="s">
        <v>949</v>
      </c>
      <c r="U29" s="282" t="s">
        <v>949</v>
      </c>
      <c r="V29" s="282" t="s">
        <v>949</v>
      </c>
      <c r="W29" s="282" t="s">
        <v>949</v>
      </c>
      <c r="X29" s="282" t="s">
        <v>949</v>
      </c>
      <c r="Y29" s="282" t="s">
        <v>949</v>
      </c>
      <c r="Z29" s="282" t="s">
        <v>949</v>
      </c>
      <c r="AA29" s="282" t="s">
        <v>949</v>
      </c>
      <c r="AB29" s="282" t="s">
        <v>3055</v>
      </c>
      <c r="AC29" s="291"/>
      <c r="AD29" s="291"/>
      <c r="AE29" s="291"/>
      <c r="AF29" s="273"/>
      <c r="AG29" s="273" t="s">
        <v>2166</v>
      </c>
      <c r="AH29" s="280"/>
      <c r="AI29" s="374"/>
    </row>
    <row r="30" spans="1:35" ht="60" x14ac:dyDescent="0.25">
      <c r="A30" s="272" t="s">
        <v>508</v>
      </c>
      <c r="B30" s="273"/>
      <c r="C30" s="273"/>
      <c r="D30" s="273" t="s">
        <v>2756</v>
      </c>
      <c r="E30" s="273" t="s">
        <v>2128</v>
      </c>
      <c r="F30" s="273"/>
      <c r="G30" s="273" t="s">
        <v>2136</v>
      </c>
      <c r="H30" s="273" t="s">
        <v>2137</v>
      </c>
      <c r="I30" s="273" t="s">
        <v>2138</v>
      </c>
      <c r="J30" s="273" t="s">
        <v>2131</v>
      </c>
      <c r="K30" s="291">
        <v>2</v>
      </c>
      <c r="L30" s="282" t="s">
        <v>3056</v>
      </c>
      <c r="M30" s="273" t="s">
        <v>950</v>
      </c>
      <c r="N30" s="273" t="s">
        <v>2133</v>
      </c>
      <c r="O30" s="282" t="s">
        <v>3041</v>
      </c>
      <c r="P30" s="282" t="s">
        <v>1014</v>
      </c>
      <c r="Q30" s="282" t="s">
        <v>1014</v>
      </c>
      <c r="R30" s="282" t="s">
        <v>1014</v>
      </c>
      <c r="S30" s="282" t="s">
        <v>949</v>
      </c>
      <c r="T30" s="282" t="s">
        <v>949</v>
      </c>
      <c r="U30" s="282" t="s">
        <v>949</v>
      </c>
      <c r="V30" s="282" t="s">
        <v>949</v>
      </c>
      <c r="W30" s="282" t="s">
        <v>949</v>
      </c>
      <c r="X30" s="282" t="s">
        <v>949</v>
      </c>
      <c r="Y30" s="282" t="s">
        <v>949</v>
      </c>
      <c r="Z30" s="282" t="s">
        <v>949</v>
      </c>
      <c r="AA30" s="282" t="s">
        <v>949</v>
      </c>
      <c r="AB30" s="282" t="s">
        <v>949</v>
      </c>
      <c r="AC30" s="291"/>
      <c r="AD30" s="291"/>
      <c r="AE30" s="291"/>
      <c r="AF30" s="273"/>
      <c r="AG30" s="273" t="s">
        <v>2134</v>
      </c>
      <c r="AH30" s="280"/>
      <c r="AI30" s="374"/>
    </row>
    <row r="31" spans="1:35" ht="90" x14ac:dyDescent="0.25">
      <c r="A31" s="272" t="s">
        <v>509</v>
      </c>
      <c r="B31" s="273"/>
      <c r="C31" s="273"/>
      <c r="D31" s="273" t="s">
        <v>505</v>
      </c>
      <c r="E31" s="273" t="s">
        <v>2167</v>
      </c>
      <c r="F31" s="273"/>
      <c r="G31" s="273" t="s">
        <v>2165</v>
      </c>
      <c r="H31" s="273" t="s">
        <v>949</v>
      </c>
      <c r="I31" s="273" t="s">
        <v>949</v>
      </c>
      <c r="J31" s="273" t="s">
        <v>1057</v>
      </c>
      <c r="K31" s="291">
        <v>4</v>
      </c>
      <c r="L31" s="282" t="s">
        <v>949</v>
      </c>
      <c r="M31" s="273" t="s">
        <v>1063</v>
      </c>
      <c r="N31" s="273" t="s">
        <v>1063</v>
      </c>
      <c r="O31" s="282" t="s">
        <v>3057</v>
      </c>
      <c r="P31" s="282" t="s">
        <v>1014</v>
      </c>
      <c r="Q31" s="282" t="s">
        <v>1014</v>
      </c>
      <c r="R31" s="282" t="s">
        <v>1014</v>
      </c>
      <c r="S31" s="282" t="s">
        <v>949</v>
      </c>
      <c r="T31" s="282" t="s">
        <v>949</v>
      </c>
      <c r="U31" s="282" t="s">
        <v>949</v>
      </c>
      <c r="V31" s="282" t="s">
        <v>949</v>
      </c>
      <c r="W31" s="282" t="s">
        <v>949</v>
      </c>
      <c r="X31" s="282" t="s">
        <v>949</v>
      </c>
      <c r="Y31" s="282" t="s">
        <v>949</v>
      </c>
      <c r="Z31" s="282" t="s">
        <v>949</v>
      </c>
      <c r="AA31" s="282" t="s">
        <v>949</v>
      </c>
      <c r="AB31" s="282" t="s">
        <v>3055</v>
      </c>
      <c r="AC31" s="291"/>
      <c r="AD31" s="291"/>
      <c r="AE31" s="291"/>
      <c r="AF31" s="228" t="s">
        <v>2168</v>
      </c>
      <c r="AG31" s="273" t="s">
        <v>2166</v>
      </c>
      <c r="AH31" s="280"/>
      <c r="AI31" s="374"/>
    </row>
    <row r="32" spans="1:35" ht="60" x14ac:dyDescent="0.25">
      <c r="A32" s="272" t="s">
        <v>510</v>
      </c>
      <c r="B32" s="273"/>
      <c r="C32" s="273"/>
      <c r="D32" s="273" t="s">
        <v>506</v>
      </c>
      <c r="E32" s="273" t="s">
        <v>2167</v>
      </c>
      <c r="F32" s="273"/>
      <c r="G32" s="273" t="s">
        <v>2169</v>
      </c>
      <c r="H32" s="273" t="s">
        <v>949</v>
      </c>
      <c r="I32" s="273" t="s">
        <v>949</v>
      </c>
      <c r="J32" s="273" t="s">
        <v>1057</v>
      </c>
      <c r="K32" s="291">
        <v>4</v>
      </c>
      <c r="L32" s="282" t="s">
        <v>3056</v>
      </c>
      <c r="M32" s="273" t="s">
        <v>1063</v>
      </c>
      <c r="N32" s="273" t="s">
        <v>1063</v>
      </c>
      <c r="O32" s="282" t="s">
        <v>3057</v>
      </c>
      <c r="P32" s="282" t="s">
        <v>1014</v>
      </c>
      <c r="Q32" s="282" t="s">
        <v>1014</v>
      </c>
      <c r="R32" s="282" t="s">
        <v>1014</v>
      </c>
      <c r="S32" s="282" t="s">
        <v>949</v>
      </c>
      <c r="T32" s="282" t="s">
        <v>949</v>
      </c>
      <c r="U32" s="282" t="s">
        <v>949</v>
      </c>
      <c r="V32" s="282" t="s">
        <v>949</v>
      </c>
      <c r="W32" s="282" t="s">
        <v>949</v>
      </c>
      <c r="X32" s="282" t="s">
        <v>949</v>
      </c>
      <c r="Y32" s="282" t="s">
        <v>949</v>
      </c>
      <c r="Z32" s="282" t="s">
        <v>949</v>
      </c>
      <c r="AA32" s="282" t="s">
        <v>949</v>
      </c>
      <c r="AB32" s="282" t="s">
        <v>3055</v>
      </c>
      <c r="AC32" s="291"/>
      <c r="AD32" s="291"/>
      <c r="AE32" s="291"/>
      <c r="AF32" s="228" t="s">
        <v>2170</v>
      </c>
      <c r="AG32" s="273" t="s">
        <v>2166</v>
      </c>
      <c r="AH32" s="280"/>
      <c r="AI32" s="374"/>
    </row>
    <row r="33" spans="1:35" ht="75" x14ac:dyDescent="0.25">
      <c r="A33" s="273" t="s">
        <v>1566</v>
      </c>
      <c r="C33" s="273"/>
      <c r="D33" s="273" t="s">
        <v>2154</v>
      </c>
      <c r="E33" s="273" t="s">
        <v>2757</v>
      </c>
      <c r="F33" s="273"/>
      <c r="G33" s="268" t="s">
        <v>3898</v>
      </c>
      <c r="H33" s="268" t="s">
        <v>3840</v>
      </c>
      <c r="I33" s="268" t="s">
        <v>3839</v>
      </c>
      <c r="J33" s="273" t="s">
        <v>1057</v>
      </c>
      <c r="K33" s="291" t="s">
        <v>3902</v>
      </c>
      <c r="L33" s="282" t="s">
        <v>3058</v>
      </c>
      <c r="M33" s="273" t="s">
        <v>950</v>
      </c>
      <c r="N33" s="273" t="s">
        <v>2758</v>
      </c>
      <c r="O33" s="282" t="s">
        <v>3059</v>
      </c>
      <c r="P33" s="273"/>
      <c r="Q33" s="282" t="s">
        <v>1014</v>
      </c>
      <c r="R33" s="282" t="s">
        <v>1014</v>
      </c>
      <c r="S33" s="282" t="s">
        <v>949</v>
      </c>
      <c r="T33" s="282" t="s">
        <v>949</v>
      </c>
      <c r="U33" s="282" t="s">
        <v>949</v>
      </c>
      <c r="V33" s="282" t="s">
        <v>949</v>
      </c>
      <c r="W33" s="282" t="s">
        <v>949</v>
      </c>
      <c r="X33" s="282" t="s">
        <v>949</v>
      </c>
      <c r="Y33" s="282" t="s">
        <v>949</v>
      </c>
      <c r="Z33" s="282" t="s">
        <v>949</v>
      </c>
      <c r="AA33" s="282" t="s">
        <v>949</v>
      </c>
      <c r="AB33" s="282" t="s">
        <v>949</v>
      </c>
      <c r="AC33" s="291"/>
      <c r="AD33" s="291"/>
      <c r="AE33" s="291"/>
      <c r="AF33" s="273"/>
      <c r="AG33" s="273"/>
      <c r="AH33" s="280"/>
      <c r="AI33" s="374"/>
    </row>
    <row r="34" spans="1:35" x14ac:dyDescent="0.25">
      <c r="A34" s="272" t="s">
        <v>472</v>
      </c>
      <c r="B34" s="271" t="s">
        <v>431</v>
      </c>
      <c r="C34" s="273"/>
      <c r="D34" s="273"/>
      <c r="E34" s="273"/>
      <c r="F34" s="273"/>
      <c r="G34" s="273"/>
      <c r="H34" s="273"/>
      <c r="I34" s="273"/>
      <c r="J34" s="273"/>
      <c r="K34" s="291"/>
      <c r="L34" s="273"/>
      <c r="M34" s="273"/>
      <c r="N34" s="273"/>
      <c r="O34" s="273"/>
      <c r="P34" s="273"/>
      <c r="Q34" s="273"/>
      <c r="R34" s="273"/>
      <c r="S34" s="273"/>
      <c r="T34" s="273"/>
      <c r="U34" s="273"/>
      <c r="V34" s="273"/>
      <c r="W34" s="273"/>
      <c r="X34" s="273"/>
      <c r="Y34" s="273"/>
      <c r="Z34" s="273"/>
      <c r="AA34" s="273"/>
      <c r="AB34" s="273"/>
      <c r="AC34" s="291"/>
      <c r="AD34" s="291"/>
      <c r="AE34" s="291"/>
      <c r="AF34" s="273"/>
      <c r="AG34" s="273"/>
      <c r="AH34" s="280"/>
      <c r="AI34" s="374"/>
    </row>
    <row r="35" spans="1:35" x14ac:dyDescent="0.25">
      <c r="A35" s="272" t="s">
        <v>465</v>
      </c>
      <c r="B35" s="273" t="s">
        <v>466</v>
      </c>
      <c r="C35" s="273"/>
      <c r="D35" s="273"/>
      <c r="E35" s="273"/>
      <c r="F35" s="273"/>
      <c r="G35" s="273"/>
      <c r="H35" s="273"/>
      <c r="I35" s="273"/>
      <c r="J35" s="273"/>
      <c r="K35" s="291"/>
      <c r="L35" s="273"/>
      <c r="M35" s="273"/>
      <c r="N35" s="273"/>
      <c r="O35" s="273"/>
      <c r="P35" s="273"/>
      <c r="Q35" s="273"/>
      <c r="R35" s="273"/>
      <c r="S35" s="273"/>
      <c r="T35" s="273"/>
      <c r="U35" s="273"/>
      <c r="V35" s="273"/>
      <c r="W35" s="273"/>
      <c r="X35" s="273"/>
      <c r="Y35" s="273"/>
      <c r="Z35" s="273"/>
      <c r="AA35" s="273"/>
      <c r="AB35" s="273"/>
      <c r="AC35" s="291"/>
      <c r="AD35" s="291"/>
      <c r="AE35" s="291"/>
      <c r="AF35" s="273"/>
      <c r="AG35" s="273"/>
      <c r="AH35" s="280"/>
      <c r="AI35" s="374"/>
    </row>
    <row r="36" spans="1:35" x14ac:dyDescent="0.25">
      <c r="A36" s="272" t="s">
        <v>473</v>
      </c>
      <c r="B36" s="273" t="s">
        <v>432</v>
      </c>
      <c r="C36" s="273"/>
      <c r="D36" s="273"/>
      <c r="E36" s="273"/>
      <c r="F36" s="273"/>
      <c r="G36" s="273"/>
      <c r="H36" s="273"/>
      <c r="I36" s="273"/>
      <c r="J36" s="273"/>
      <c r="K36" s="291"/>
      <c r="L36" s="273"/>
      <c r="M36" s="273"/>
      <c r="N36" s="273"/>
      <c r="O36" s="273"/>
      <c r="P36" s="273"/>
      <c r="Q36" s="273"/>
      <c r="R36" s="273"/>
      <c r="S36" s="273"/>
      <c r="T36" s="273"/>
      <c r="U36" s="273"/>
      <c r="V36" s="273"/>
      <c r="W36" s="273"/>
      <c r="X36" s="273"/>
      <c r="Y36" s="273"/>
      <c r="Z36" s="273"/>
      <c r="AA36" s="273"/>
      <c r="AB36" s="273"/>
      <c r="AC36" s="291"/>
      <c r="AD36" s="291"/>
      <c r="AE36" s="291"/>
      <c r="AF36" s="273"/>
      <c r="AG36" s="273"/>
      <c r="AH36" s="280"/>
      <c r="AI36" s="374"/>
    </row>
    <row r="37" spans="1:35" x14ac:dyDescent="0.25">
      <c r="A37" s="272" t="s">
        <v>511</v>
      </c>
      <c r="B37" s="273" t="s">
        <v>512</v>
      </c>
      <c r="C37" s="273"/>
      <c r="D37" s="273"/>
      <c r="E37" s="273"/>
      <c r="F37" s="273"/>
      <c r="G37" s="273"/>
      <c r="H37" s="273"/>
      <c r="I37" s="273"/>
      <c r="J37" s="273"/>
      <c r="K37" s="291"/>
      <c r="L37" s="273"/>
      <c r="M37" s="273"/>
      <c r="N37" s="273"/>
      <c r="O37" s="273"/>
      <c r="P37" s="273"/>
      <c r="Q37" s="273"/>
      <c r="R37" s="273"/>
      <c r="S37" s="273"/>
      <c r="T37" s="273"/>
      <c r="U37" s="273"/>
      <c r="V37" s="273"/>
      <c r="W37" s="273"/>
      <c r="X37" s="273"/>
      <c r="Y37" s="273"/>
      <c r="Z37" s="273"/>
      <c r="AA37" s="273"/>
      <c r="AB37" s="273"/>
      <c r="AC37" s="291"/>
      <c r="AD37" s="291"/>
      <c r="AE37" s="291"/>
      <c r="AF37" s="273"/>
      <c r="AG37" s="273"/>
      <c r="AH37" s="280"/>
      <c r="AI37" s="374"/>
    </row>
    <row r="38" spans="1:35" ht="150" x14ac:dyDescent="0.25">
      <c r="A38" s="272" t="s">
        <v>520</v>
      </c>
      <c r="B38" s="273"/>
      <c r="C38" s="273"/>
      <c r="D38" s="273" t="s">
        <v>513</v>
      </c>
      <c r="E38" s="273" t="s">
        <v>2171</v>
      </c>
      <c r="F38" s="273"/>
      <c r="G38" s="273" t="s">
        <v>974</v>
      </c>
      <c r="H38" s="273" t="s">
        <v>2172</v>
      </c>
      <c r="I38" s="273" t="s">
        <v>2173</v>
      </c>
      <c r="J38" s="273" t="s">
        <v>1014</v>
      </c>
      <c r="K38" s="291">
        <v>4</v>
      </c>
      <c r="L38" s="282" t="s">
        <v>3060</v>
      </c>
      <c r="M38" s="273" t="s">
        <v>950</v>
      </c>
      <c r="N38" s="273" t="s">
        <v>2174</v>
      </c>
      <c r="O38" s="282" t="s">
        <v>3061</v>
      </c>
      <c r="P38" s="273"/>
      <c r="Q38" s="273"/>
      <c r="R38" s="282" t="s">
        <v>1014</v>
      </c>
      <c r="S38" s="282" t="s">
        <v>4</v>
      </c>
      <c r="T38" s="282" t="s">
        <v>3062</v>
      </c>
      <c r="U38" s="282" t="s">
        <v>3063</v>
      </c>
      <c r="V38" s="273"/>
      <c r="W38" s="273"/>
      <c r="X38" s="273"/>
      <c r="Y38" s="282" t="s">
        <v>949</v>
      </c>
      <c r="Z38" s="282" t="s">
        <v>949</v>
      </c>
      <c r="AA38" s="282" t="s">
        <v>949</v>
      </c>
      <c r="AB38" s="273"/>
      <c r="AC38" s="291"/>
      <c r="AD38" s="291"/>
      <c r="AE38" s="291"/>
      <c r="AF38" s="282" t="s">
        <v>3064</v>
      </c>
      <c r="AG38" s="273" t="s">
        <v>2175</v>
      </c>
      <c r="AH38" s="280"/>
      <c r="AI38" s="374"/>
    </row>
    <row r="39" spans="1:35" ht="90" x14ac:dyDescent="0.25">
      <c r="A39" s="272" t="s">
        <v>521</v>
      </c>
      <c r="B39" s="273"/>
      <c r="C39" s="273"/>
      <c r="D39" s="273" t="s">
        <v>514</v>
      </c>
      <c r="E39" s="273" t="s">
        <v>2176</v>
      </c>
      <c r="F39" s="273"/>
      <c r="G39" s="273" t="s">
        <v>2177</v>
      </c>
      <c r="H39" s="273" t="s">
        <v>949</v>
      </c>
      <c r="I39" s="273" t="s">
        <v>949</v>
      </c>
      <c r="J39" s="273" t="s">
        <v>1014</v>
      </c>
      <c r="K39" s="291">
        <v>4</v>
      </c>
      <c r="L39" s="282" t="s">
        <v>3065</v>
      </c>
      <c r="M39" s="273" t="s">
        <v>950</v>
      </c>
      <c r="N39" s="273" t="s">
        <v>2178</v>
      </c>
      <c r="O39" s="282" t="s">
        <v>3066</v>
      </c>
      <c r="P39" s="273"/>
      <c r="Q39" s="282" t="s">
        <v>1014</v>
      </c>
      <c r="R39" s="282" t="s">
        <v>1014</v>
      </c>
      <c r="S39" s="282" t="s">
        <v>4</v>
      </c>
      <c r="T39" s="282" t="s">
        <v>3067</v>
      </c>
      <c r="U39" s="282" t="s">
        <v>3068</v>
      </c>
      <c r="V39" s="282"/>
      <c r="W39" s="282"/>
      <c r="X39" s="282" t="s">
        <v>949</v>
      </c>
      <c r="Y39" s="282" t="s">
        <v>949</v>
      </c>
      <c r="Z39" s="282" t="s">
        <v>949</v>
      </c>
      <c r="AA39" s="282" t="s">
        <v>949</v>
      </c>
      <c r="AB39" s="282" t="s">
        <v>3069</v>
      </c>
      <c r="AC39" s="291"/>
      <c r="AD39" s="291"/>
      <c r="AE39" s="291"/>
      <c r="AF39" s="273"/>
      <c r="AG39" s="273" t="s">
        <v>2179</v>
      </c>
      <c r="AH39" s="280"/>
      <c r="AI39" s="374"/>
    </row>
    <row r="40" spans="1:35" ht="105" x14ac:dyDescent="0.25">
      <c r="A40" s="272" t="s">
        <v>522</v>
      </c>
      <c r="B40" s="273"/>
      <c r="C40" s="273"/>
      <c r="D40" s="273" t="s">
        <v>515</v>
      </c>
      <c r="E40" s="273" t="s">
        <v>2128</v>
      </c>
      <c r="F40" s="273"/>
      <c r="G40" s="273" t="s">
        <v>2759</v>
      </c>
      <c r="H40" s="273" t="s">
        <v>2760</v>
      </c>
      <c r="I40" s="273" t="s">
        <v>949</v>
      </c>
      <c r="J40" s="273" t="s">
        <v>1014</v>
      </c>
      <c r="K40" s="291">
        <v>4</v>
      </c>
      <c r="L40" s="282" t="s">
        <v>949</v>
      </c>
      <c r="M40" s="273" t="s">
        <v>950</v>
      </c>
      <c r="N40" s="273" t="s">
        <v>2761</v>
      </c>
      <c r="O40" s="282" t="s">
        <v>3070</v>
      </c>
      <c r="P40" s="273"/>
      <c r="Q40" s="282" t="s">
        <v>1014</v>
      </c>
      <c r="R40" s="282" t="s">
        <v>1014</v>
      </c>
      <c r="S40" s="282" t="s">
        <v>949</v>
      </c>
      <c r="T40" s="282" t="s">
        <v>949</v>
      </c>
      <c r="U40" s="282" t="s">
        <v>949</v>
      </c>
      <c r="V40" s="282" t="s">
        <v>949</v>
      </c>
      <c r="W40" s="282" t="s">
        <v>949</v>
      </c>
      <c r="X40" s="282" t="s">
        <v>949</v>
      </c>
      <c r="Y40" s="282" t="s">
        <v>949</v>
      </c>
      <c r="Z40" s="282" t="s">
        <v>949</v>
      </c>
      <c r="AA40" s="282" t="s">
        <v>949</v>
      </c>
      <c r="AB40" s="282" t="s">
        <v>949</v>
      </c>
      <c r="AC40" s="291"/>
      <c r="AD40" s="291"/>
      <c r="AE40" s="291"/>
      <c r="AF40" s="228" t="s">
        <v>2180</v>
      </c>
      <c r="AG40" s="273"/>
      <c r="AH40" s="280"/>
      <c r="AI40" s="374"/>
    </row>
    <row r="41" spans="1:35" ht="30" x14ac:dyDescent="0.25">
      <c r="A41" s="273" t="s">
        <v>2153</v>
      </c>
      <c r="C41" s="273"/>
      <c r="D41" s="273" t="s">
        <v>2154</v>
      </c>
      <c r="E41" s="273"/>
      <c r="F41" s="273"/>
      <c r="G41" s="273" t="s">
        <v>2181</v>
      </c>
      <c r="H41" s="273" t="s">
        <v>2182</v>
      </c>
      <c r="I41" s="273" t="s">
        <v>949</v>
      </c>
      <c r="J41" s="273" t="s">
        <v>1014</v>
      </c>
      <c r="K41" s="291">
        <v>4</v>
      </c>
      <c r="L41" s="282" t="s">
        <v>3071</v>
      </c>
      <c r="M41" s="273"/>
      <c r="N41" s="273"/>
      <c r="O41" s="282" t="s">
        <v>3072</v>
      </c>
      <c r="P41" s="273"/>
      <c r="Q41" s="282" t="s">
        <v>1014</v>
      </c>
      <c r="R41" s="282" t="s">
        <v>1014</v>
      </c>
      <c r="S41" s="282" t="s">
        <v>949</v>
      </c>
      <c r="T41" s="282" t="s">
        <v>949</v>
      </c>
      <c r="U41" s="282" t="s">
        <v>949</v>
      </c>
      <c r="V41" s="282" t="s">
        <v>949</v>
      </c>
      <c r="W41" s="282" t="s">
        <v>949</v>
      </c>
      <c r="X41" s="282" t="s">
        <v>949</v>
      </c>
      <c r="Y41" s="282" t="s">
        <v>949</v>
      </c>
      <c r="Z41" s="282" t="s">
        <v>949</v>
      </c>
      <c r="AA41" s="282" t="s">
        <v>949</v>
      </c>
      <c r="AB41" s="282" t="s">
        <v>949</v>
      </c>
      <c r="AC41" s="291"/>
      <c r="AD41" s="291"/>
      <c r="AE41" s="291"/>
      <c r="AF41" s="273"/>
      <c r="AG41" s="273"/>
      <c r="AH41" s="280"/>
      <c r="AI41" s="374"/>
    </row>
    <row r="42" spans="1:35" x14ac:dyDescent="0.25">
      <c r="A42" s="272" t="s">
        <v>516</v>
      </c>
      <c r="B42" s="273" t="s">
        <v>517</v>
      </c>
      <c r="C42" s="273"/>
      <c r="D42" s="273"/>
      <c r="E42" s="273"/>
      <c r="F42" s="273"/>
      <c r="G42" s="273"/>
      <c r="H42" s="273"/>
      <c r="I42" s="273"/>
      <c r="J42" s="273"/>
      <c r="K42" s="291"/>
      <c r="L42" s="273"/>
      <c r="M42" s="273"/>
      <c r="N42" s="273"/>
      <c r="O42" s="273"/>
      <c r="P42" s="273"/>
      <c r="Q42" s="273"/>
      <c r="R42" s="273"/>
      <c r="S42" s="273"/>
      <c r="T42" s="273"/>
      <c r="U42" s="273"/>
      <c r="V42" s="273"/>
      <c r="W42" s="273"/>
      <c r="X42" s="273"/>
      <c r="Y42" s="273"/>
      <c r="Z42" s="273"/>
      <c r="AA42" s="273"/>
      <c r="AB42" s="273"/>
      <c r="AC42" s="291"/>
      <c r="AD42" s="291"/>
      <c r="AE42" s="291"/>
      <c r="AF42" s="273"/>
      <c r="AG42" s="273"/>
      <c r="AH42" s="280"/>
      <c r="AI42" s="374"/>
    </row>
    <row r="43" spans="1:35" x14ac:dyDescent="0.25">
      <c r="A43" s="272" t="s">
        <v>523</v>
      </c>
      <c r="B43" s="273"/>
      <c r="C43" s="273"/>
      <c r="D43" s="273" t="s">
        <v>513</v>
      </c>
      <c r="E43" s="273"/>
      <c r="F43" s="273"/>
      <c r="G43" s="273"/>
      <c r="H43" s="273"/>
      <c r="I43" s="273"/>
      <c r="J43" s="273"/>
      <c r="K43" s="291"/>
      <c r="L43" s="273"/>
      <c r="M43" s="273"/>
      <c r="N43" s="273"/>
      <c r="O43" s="273"/>
      <c r="P43" s="273"/>
      <c r="Q43" s="273"/>
      <c r="R43" s="273"/>
      <c r="S43" s="273"/>
      <c r="T43" s="273"/>
      <c r="U43" s="273"/>
      <c r="V43" s="273"/>
      <c r="W43" s="273"/>
      <c r="X43" s="273"/>
      <c r="Y43" s="273"/>
      <c r="Z43" s="273"/>
      <c r="AA43" s="273"/>
      <c r="AB43" s="273"/>
      <c r="AC43" s="291"/>
      <c r="AD43" s="291"/>
      <c r="AE43" s="291"/>
      <c r="AF43" s="273"/>
      <c r="AG43" s="273"/>
      <c r="AH43" s="280"/>
      <c r="AI43" s="374"/>
    </row>
    <row r="44" spans="1:35" x14ac:dyDescent="0.25">
      <c r="A44" s="272" t="s">
        <v>524</v>
      </c>
      <c r="B44" s="273"/>
      <c r="C44" s="273"/>
      <c r="D44" s="273" t="s">
        <v>514</v>
      </c>
      <c r="E44" s="273"/>
      <c r="F44" s="273"/>
      <c r="G44" s="273"/>
      <c r="H44" s="273"/>
      <c r="I44" s="273"/>
      <c r="J44" s="273"/>
      <c r="K44" s="291"/>
      <c r="L44" s="273"/>
      <c r="M44" s="273"/>
      <c r="N44" s="273"/>
      <c r="O44" s="273"/>
      <c r="P44" s="273"/>
      <c r="Q44" s="273"/>
      <c r="R44" s="273"/>
      <c r="S44" s="273"/>
      <c r="T44" s="273"/>
      <c r="U44" s="273"/>
      <c r="V44" s="273"/>
      <c r="W44" s="273"/>
      <c r="X44" s="273"/>
      <c r="Y44" s="273"/>
      <c r="Z44" s="273"/>
      <c r="AA44" s="273"/>
      <c r="AB44" s="273"/>
      <c r="AC44" s="291"/>
      <c r="AD44" s="291"/>
      <c r="AE44" s="291"/>
      <c r="AF44" s="273"/>
      <c r="AG44" s="273"/>
      <c r="AH44" s="280"/>
      <c r="AI44" s="374"/>
    </row>
    <row r="45" spans="1:35" x14ac:dyDescent="0.25">
      <c r="A45" s="272" t="s">
        <v>519</v>
      </c>
      <c r="B45" s="273"/>
      <c r="C45" s="273"/>
      <c r="D45" s="273" t="s">
        <v>515</v>
      </c>
      <c r="E45" s="273"/>
      <c r="F45" s="273"/>
      <c r="G45" s="273"/>
      <c r="H45" s="273"/>
      <c r="I45" s="273"/>
      <c r="J45" s="273"/>
      <c r="K45" s="291"/>
      <c r="L45" s="273"/>
      <c r="M45" s="273"/>
      <c r="N45" s="273"/>
      <c r="O45" s="273"/>
      <c r="P45" s="273"/>
      <c r="Q45" s="273"/>
      <c r="R45" s="273"/>
      <c r="S45" s="273"/>
      <c r="T45" s="273"/>
      <c r="U45" s="273"/>
      <c r="V45" s="273"/>
      <c r="W45" s="273"/>
      <c r="X45" s="273"/>
      <c r="Y45" s="273"/>
      <c r="Z45" s="273"/>
      <c r="AA45" s="273"/>
      <c r="AB45" s="273"/>
      <c r="AC45" s="291"/>
      <c r="AD45" s="291"/>
      <c r="AE45" s="291"/>
      <c r="AF45" s="273"/>
      <c r="AG45" s="273"/>
      <c r="AH45" s="280"/>
      <c r="AI45" s="374"/>
    </row>
    <row r="46" spans="1:35" x14ac:dyDescent="0.25">
      <c r="A46" s="272" t="s">
        <v>518</v>
      </c>
      <c r="B46" s="273" t="s">
        <v>2201</v>
      </c>
      <c r="C46" s="273"/>
      <c r="D46" s="273"/>
      <c r="E46" s="273"/>
      <c r="F46" s="273"/>
      <c r="G46" s="273"/>
      <c r="H46" s="273"/>
      <c r="I46" s="273"/>
      <c r="J46" s="273"/>
      <c r="K46" s="291"/>
      <c r="L46" s="273"/>
      <c r="M46" s="273"/>
      <c r="N46" s="273"/>
      <c r="O46" s="273"/>
      <c r="P46" s="273"/>
      <c r="Q46" s="273"/>
      <c r="R46" s="273"/>
      <c r="S46" s="273"/>
      <c r="T46" s="273"/>
      <c r="U46" s="273"/>
      <c r="V46" s="273"/>
      <c r="W46" s="273"/>
      <c r="X46" s="273"/>
      <c r="Y46" s="273"/>
      <c r="Z46" s="273"/>
      <c r="AA46" s="273"/>
      <c r="AB46" s="273"/>
      <c r="AC46" s="291"/>
      <c r="AD46" s="291"/>
      <c r="AE46" s="291"/>
      <c r="AF46" s="273"/>
      <c r="AG46" s="273"/>
      <c r="AH46" s="280"/>
      <c r="AI46" s="374"/>
    </row>
    <row r="47" spans="1:35" ht="165" x14ac:dyDescent="0.25">
      <c r="A47" s="272" t="s">
        <v>526</v>
      </c>
      <c r="B47" s="273"/>
      <c r="C47" s="273"/>
      <c r="D47" s="273" t="s">
        <v>2183</v>
      </c>
      <c r="E47" s="273" t="s">
        <v>2184</v>
      </c>
      <c r="F47" s="273"/>
      <c r="G47" s="273" t="s">
        <v>2185</v>
      </c>
      <c r="H47" s="273" t="s">
        <v>2186</v>
      </c>
      <c r="I47" s="273" t="s">
        <v>2762</v>
      </c>
      <c r="J47" s="273" t="s">
        <v>950</v>
      </c>
      <c r="K47" s="291" t="s">
        <v>3899</v>
      </c>
      <c r="L47" s="282" t="s">
        <v>3073</v>
      </c>
      <c r="M47" s="273" t="s">
        <v>1589</v>
      </c>
      <c r="N47" s="273" t="s">
        <v>2187</v>
      </c>
      <c r="O47" s="282" t="s">
        <v>3074</v>
      </c>
      <c r="P47" s="273"/>
      <c r="Q47" s="273"/>
      <c r="R47" s="282" t="s">
        <v>1014</v>
      </c>
      <c r="S47" s="282" t="s">
        <v>3075</v>
      </c>
      <c r="T47" s="282" t="s">
        <v>3076</v>
      </c>
      <c r="U47" s="282" t="s">
        <v>3046</v>
      </c>
      <c r="V47" s="282"/>
      <c r="W47" s="282"/>
      <c r="X47" s="282" t="s">
        <v>949</v>
      </c>
      <c r="Y47" s="282" t="s">
        <v>949</v>
      </c>
      <c r="Z47" s="282" t="s">
        <v>949</v>
      </c>
      <c r="AA47" s="282" t="s">
        <v>949</v>
      </c>
      <c r="AB47" s="282" t="s">
        <v>949</v>
      </c>
      <c r="AC47" s="291"/>
      <c r="AD47" s="291"/>
      <c r="AE47" s="291"/>
      <c r="AF47" s="273"/>
      <c r="AG47" s="273" t="s">
        <v>2188</v>
      </c>
      <c r="AH47" s="280"/>
      <c r="AI47" s="374"/>
    </row>
    <row r="48" spans="1:35" ht="150" x14ac:dyDescent="0.25">
      <c r="A48" s="272" t="s">
        <v>527</v>
      </c>
      <c r="B48" s="273"/>
      <c r="C48" s="273"/>
      <c r="D48" s="273" t="s">
        <v>2189</v>
      </c>
      <c r="E48" s="273" t="s">
        <v>2190</v>
      </c>
      <c r="F48" s="273"/>
      <c r="G48" s="273" t="s">
        <v>2191</v>
      </c>
      <c r="H48" s="273" t="s">
        <v>2192</v>
      </c>
      <c r="I48" s="273" t="s">
        <v>2763</v>
      </c>
      <c r="J48" s="273" t="s">
        <v>950</v>
      </c>
      <c r="K48" s="291">
        <v>2</v>
      </c>
      <c r="L48" s="282" t="s">
        <v>949</v>
      </c>
      <c r="M48" s="273" t="s">
        <v>1589</v>
      </c>
      <c r="N48" s="273" t="s">
        <v>2193</v>
      </c>
      <c r="O48" s="282" t="s">
        <v>3077</v>
      </c>
      <c r="P48" s="273"/>
      <c r="Q48" s="273"/>
      <c r="R48" s="273"/>
      <c r="S48" s="273"/>
      <c r="T48" s="273"/>
      <c r="U48" s="273"/>
      <c r="V48" s="273"/>
      <c r="W48" s="273"/>
      <c r="X48" s="273"/>
      <c r="Y48" s="273"/>
      <c r="Z48" s="273"/>
      <c r="AA48" s="273"/>
      <c r="AB48" s="273"/>
      <c r="AC48" s="291"/>
      <c r="AD48" s="291"/>
      <c r="AE48" s="291"/>
      <c r="AF48" s="273"/>
      <c r="AG48" s="273" t="s">
        <v>2194</v>
      </c>
      <c r="AH48" s="280"/>
      <c r="AI48" s="374"/>
    </row>
    <row r="49" spans="1:35" ht="150" x14ac:dyDescent="0.25">
      <c r="A49" s="273" t="s">
        <v>2153</v>
      </c>
      <c r="C49" s="273"/>
      <c r="D49" s="273" t="s">
        <v>2154</v>
      </c>
      <c r="E49" s="273"/>
      <c r="F49" s="273"/>
      <c r="G49" s="273" t="s">
        <v>2191</v>
      </c>
      <c r="H49" s="273" t="s">
        <v>2192</v>
      </c>
      <c r="I49" s="273" t="s">
        <v>2763</v>
      </c>
      <c r="J49" s="273" t="s">
        <v>950</v>
      </c>
      <c r="K49" s="291">
        <v>2</v>
      </c>
      <c r="L49" s="282" t="s">
        <v>949</v>
      </c>
      <c r="M49" s="273" t="s">
        <v>1589</v>
      </c>
      <c r="N49" s="273" t="s">
        <v>2193</v>
      </c>
      <c r="O49" s="282" t="s">
        <v>3077</v>
      </c>
      <c r="P49" s="273"/>
      <c r="Q49" s="273"/>
      <c r="R49" s="273"/>
      <c r="S49" s="273"/>
      <c r="T49" s="273"/>
      <c r="U49" s="273"/>
      <c r="V49" s="273"/>
      <c r="W49" s="273"/>
      <c r="X49" s="273"/>
      <c r="Y49" s="273"/>
      <c r="Z49" s="273"/>
      <c r="AA49" s="273"/>
      <c r="AB49" s="273"/>
      <c r="AC49" s="291"/>
      <c r="AD49" s="291"/>
      <c r="AE49" s="291"/>
      <c r="AF49" s="273"/>
      <c r="AG49" s="273" t="s">
        <v>2194</v>
      </c>
      <c r="AH49" s="280"/>
      <c r="AI49" s="374"/>
    </row>
    <row r="50" spans="1:35" x14ac:dyDescent="0.25">
      <c r="A50" s="272" t="s">
        <v>474</v>
      </c>
      <c r="B50" s="271" t="s">
        <v>433</v>
      </c>
      <c r="C50" s="273"/>
      <c r="D50" s="273"/>
      <c r="E50" s="273"/>
      <c r="F50" s="273"/>
      <c r="G50" s="273"/>
      <c r="H50" s="273"/>
      <c r="I50" s="273"/>
      <c r="J50" s="273"/>
      <c r="K50" s="291"/>
      <c r="L50" s="273"/>
      <c r="M50" s="273"/>
      <c r="N50" s="273"/>
      <c r="O50" s="273"/>
      <c r="P50" s="273"/>
      <c r="Q50" s="273"/>
      <c r="R50" s="273"/>
      <c r="S50" s="273"/>
      <c r="T50" s="273"/>
      <c r="U50" s="273"/>
      <c r="V50" s="273"/>
      <c r="W50" s="273"/>
      <c r="X50" s="273"/>
      <c r="Y50" s="273"/>
      <c r="Z50" s="273"/>
      <c r="AA50" s="273"/>
      <c r="AB50" s="273"/>
      <c r="AC50" s="291"/>
      <c r="AD50" s="291"/>
      <c r="AE50" s="291"/>
      <c r="AF50" s="273"/>
      <c r="AG50" s="273"/>
      <c r="AH50" s="280"/>
      <c r="AI50" s="374"/>
    </row>
    <row r="51" spans="1:35" x14ac:dyDescent="0.25">
      <c r="A51" s="272" t="s">
        <v>528</v>
      </c>
      <c r="B51" s="273" t="s">
        <v>512</v>
      </c>
      <c r="C51" s="273"/>
      <c r="D51" s="273"/>
      <c r="E51" s="273"/>
      <c r="F51" s="273"/>
      <c r="G51" s="273"/>
      <c r="H51" s="273"/>
      <c r="I51" s="273"/>
      <c r="J51" s="273"/>
      <c r="K51" s="291"/>
      <c r="L51" s="273"/>
      <c r="M51" s="273"/>
      <c r="N51" s="273"/>
      <c r="O51" s="273"/>
      <c r="P51" s="273"/>
      <c r="Q51" s="273"/>
      <c r="R51" s="273"/>
      <c r="S51" s="273"/>
      <c r="T51" s="273"/>
      <c r="U51" s="273"/>
      <c r="V51" s="273"/>
      <c r="W51" s="273"/>
      <c r="X51" s="273"/>
      <c r="Y51" s="273"/>
      <c r="Z51" s="273"/>
      <c r="AA51" s="273"/>
      <c r="AB51" s="273"/>
      <c r="AC51" s="291"/>
      <c r="AD51" s="291"/>
      <c r="AE51" s="291"/>
      <c r="AF51" s="273"/>
      <c r="AG51" s="273"/>
      <c r="AH51" s="280"/>
      <c r="AI51" s="374"/>
    </row>
    <row r="52" spans="1:35" x14ac:dyDescent="0.25">
      <c r="A52" s="272" t="s">
        <v>529</v>
      </c>
      <c r="B52" s="273" t="s">
        <v>517</v>
      </c>
      <c r="C52" s="273"/>
      <c r="D52" s="273"/>
      <c r="E52" s="273"/>
      <c r="F52" s="273"/>
      <c r="G52" s="273"/>
      <c r="H52" s="273"/>
      <c r="I52" s="273"/>
      <c r="J52" s="273"/>
      <c r="K52" s="291"/>
      <c r="L52" s="273"/>
      <c r="M52" s="273"/>
      <c r="N52" s="273"/>
      <c r="O52" s="273"/>
      <c r="P52" s="273"/>
      <c r="Q52" s="273"/>
      <c r="R52" s="273"/>
      <c r="S52" s="273"/>
      <c r="T52" s="273"/>
      <c r="U52" s="273"/>
      <c r="V52" s="273"/>
      <c r="W52" s="273"/>
      <c r="X52" s="273"/>
      <c r="Y52" s="273"/>
      <c r="Z52" s="273"/>
      <c r="AA52" s="273"/>
      <c r="AB52" s="273"/>
      <c r="AC52" s="291"/>
      <c r="AD52" s="291"/>
      <c r="AE52" s="291"/>
      <c r="AF52" s="273"/>
      <c r="AG52" s="273"/>
      <c r="AH52" s="280"/>
      <c r="AI52" s="374"/>
    </row>
    <row r="53" spans="1:35" x14ac:dyDescent="0.25">
      <c r="A53" s="272" t="s">
        <v>530</v>
      </c>
      <c r="B53" s="273" t="s">
        <v>525</v>
      </c>
      <c r="C53" s="273"/>
      <c r="D53" s="273"/>
      <c r="E53" s="273"/>
      <c r="F53" s="273"/>
      <c r="G53" s="273"/>
      <c r="H53" s="273"/>
      <c r="I53" s="273"/>
      <c r="J53" s="273"/>
      <c r="K53" s="291"/>
      <c r="L53" s="273"/>
      <c r="M53" s="273"/>
      <c r="N53" s="273"/>
      <c r="O53" s="273"/>
      <c r="P53" s="273"/>
      <c r="Q53" s="273"/>
      <c r="R53" s="273"/>
      <c r="S53" s="273"/>
      <c r="T53" s="273"/>
      <c r="U53" s="273"/>
      <c r="V53" s="273"/>
      <c r="W53" s="273"/>
      <c r="X53" s="273"/>
      <c r="Y53" s="273"/>
      <c r="Z53" s="273"/>
      <c r="AA53" s="273"/>
      <c r="AB53" s="273"/>
      <c r="AC53" s="291"/>
      <c r="AD53" s="291"/>
      <c r="AE53" s="291"/>
      <c r="AF53" s="273"/>
      <c r="AG53" s="273"/>
      <c r="AH53" s="280"/>
      <c r="AI53" s="374"/>
    </row>
    <row r="54" spans="1:35" x14ac:dyDescent="0.25">
      <c r="A54" s="272" t="s">
        <v>475</v>
      </c>
      <c r="B54" s="271" t="s">
        <v>434</v>
      </c>
      <c r="C54" s="273"/>
      <c r="D54" s="273"/>
      <c r="E54" s="273"/>
      <c r="F54" s="273"/>
      <c r="G54" s="273"/>
      <c r="H54" s="273"/>
      <c r="I54" s="273"/>
      <c r="J54" s="273"/>
      <c r="K54" s="291"/>
      <c r="L54" s="273"/>
      <c r="M54" s="273"/>
      <c r="N54" s="273"/>
      <c r="O54" s="273"/>
      <c r="P54" s="273"/>
      <c r="Q54" s="273"/>
      <c r="R54" s="273"/>
      <c r="S54" s="273"/>
      <c r="T54" s="273"/>
      <c r="U54" s="273"/>
      <c r="V54" s="273"/>
      <c r="W54" s="273"/>
      <c r="X54" s="273"/>
      <c r="Y54" s="273"/>
      <c r="Z54" s="273"/>
      <c r="AA54" s="273"/>
      <c r="AB54" s="273"/>
      <c r="AC54" s="291"/>
      <c r="AD54" s="291"/>
      <c r="AE54" s="291"/>
      <c r="AF54" s="273"/>
      <c r="AG54" s="273"/>
      <c r="AH54" s="280"/>
      <c r="AI54" s="374"/>
    </row>
    <row r="55" spans="1:35" x14ac:dyDescent="0.25">
      <c r="A55" s="272" t="s">
        <v>531</v>
      </c>
      <c r="B55" s="273" t="s">
        <v>512</v>
      </c>
      <c r="C55" s="273"/>
      <c r="D55" s="273"/>
      <c r="E55" s="273"/>
      <c r="F55" s="273"/>
      <c r="G55" s="273"/>
      <c r="H55" s="273"/>
      <c r="I55" s="273"/>
      <c r="J55" s="273"/>
      <c r="K55" s="291"/>
      <c r="L55" s="273"/>
      <c r="M55" s="273"/>
      <c r="N55" s="273"/>
      <c r="O55" s="273"/>
      <c r="P55" s="273"/>
      <c r="Q55" s="273"/>
      <c r="R55" s="273"/>
      <c r="S55" s="273"/>
      <c r="T55" s="273"/>
      <c r="U55" s="273"/>
      <c r="V55" s="273"/>
      <c r="W55" s="273"/>
      <c r="X55" s="273"/>
      <c r="Y55" s="273"/>
      <c r="Z55" s="273"/>
      <c r="AA55" s="273"/>
      <c r="AB55" s="273"/>
      <c r="AC55" s="291"/>
      <c r="AD55" s="291"/>
      <c r="AE55" s="291"/>
      <c r="AF55" s="273"/>
      <c r="AG55" s="273"/>
      <c r="AH55" s="280"/>
      <c r="AI55" s="374"/>
    </row>
    <row r="56" spans="1:35" x14ac:dyDescent="0.25">
      <c r="A56" s="272" t="s">
        <v>532</v>
      </c>
      <c r="B56" s="273" t="s">
        <v>517</v>
      </c>
      <c r="C56" s="273"/>
      <c r="D56" s="273"/>
      <c r="E56" s="273"/>
      <c r="F56" s="273"/>
      <c r="G56" s="273"/>
      <c r="H56" s="273"/>
      <c r="I56" s="273"/>
      <c r="J56" s="273"/>
      <c r="K56" s="291"/>
      <c r="L56" s="273"/>
      <c r="M56" s="273"/>
      <c r="N56" s="273"/>
      <c r="O56" s="273"/>
      <c r="P56" s="273"/>
      <c r="Q56" s="273"/>
      <c r="R56" s="273"/>
      <c r="S56" s="273"/>
      <c r="T56" s="273"/>
      <c r="U56" s="273"/>
      <c r="V56" s="273"/>
      <c r="W56" s="273"/>
      <c r="X56" s="273"/>
      <c r="Y56" s="273"/>
      <c r="Z56" s="273"/>
      <c r="AA56" s="273"/>
      <c r="AB56" s="273"/>
      <c r="AC56" s="291"/>
      <c r="AD56" s="291"/>
      <c r="AE56" s="291"/>
      <c r="AF56" s="273"/>
      <c r="AG56" s="273"/>
      <c r="AH56" s="280"/>
      <c r="AI56" s="374"/>
    </row>
    <row r="57" spans="1:35" x14ac:dyDescent="0.25">
      <c r="A57" s="272" t="s">
        <v>533</v>
      </c>
      <c r="B57" s="273" t="s">
        <v>525</v>
      </c>
      <c r="C57" s="273"/>
      <c r="D57" s="273"/>
      <c r="E57" s="273"/>
      <c r="F57" s="273"/>
      <c r="G57" s="273"/>
      <c r="H57" s="273"/>
      <c r="I57" s="273"/>
      <c r="J57" s="273"/>
      <c r="K57" s="291"/>
      <c r="L57" s="273"/>
      <c r="M57" s="273"/>
      <c r="N57" s="273"/>
      <c r="O57" s="273"/>
      <c r="P57" s="273"/>
      <c r="Q57" s="273"/>
      <c r="R57" s="273"/>
      <c r="S57" s="273"/>
      <c r="T57" s="273"/>
      <c r="U57" s="273"/>
      <c r="V57" s="273"/>
      <c r="W57" s="273"/>
      <c r="X57" s="273"/>
      <c r="Y57" s="273"/>
      <c r="Z57" s="273"/>
      <c r="AA57" s="273"/>
      <c r="AB57" s="273"/>
      <c r="AC57" s="291"/>
      <c r="AD57" s="291"/>
      <c r="AE57" s="291"/>
      <c r="AF57" s="273"/>
      <c r="AG57" s="273"/>
      <c r="AH57" s="280"/>
      <c r="AI57" s="374"/>
    </row>
    <row r="58" spans="1:35" x14ac:dyDescent="0.25">
      <c r="A58" s="272" t="s">
        <v>476</v>
      </c>
      <c r="B58" s="271" t="s">
        <v>435</v>
      </c>
      <c r="C58" s="273"/>
      <c r="D58" s="273"/>
      <c r="E58" s="273"/>
      <c r="F58" s="273"/>
      <c r="G58" s="273"/>
      <c r="H58" s="273"/>
      <c r="I58" s="273"/>
      <c r="J58" s="273"/>
      <c r="K58" s="291"/>
      <c r="L58" s="273"/>
      <c r="M58" s="273"/>
      <c r="N58" s="273"/>
      <c r="O58" s="273"/>
      <c r="P58" s="273"/>
      <c r="Q58" s="273"/>
      <c r="R58" s="273"/>
      <c r="S58" s="273"/>
      <c r="T58" s="273"/>
      <c r="U58" s="273"/>
      <c r="V58" s="273"/>
      <c r="W58" s="273"/>
      <c r="X58" s="273"/>
      <c r="Y58" s="273"/>
      <c r="Z58" s="273"/>
      <c r="AA58" s="273"/>
      <c r="AB58" s="273"/>
      <c r="AC58" s="291"/>
      <c r="AD58" s="291"/>
      <c r="AE58" s="291"/>
      <c r="AF58" s="273"/>
      <c r="AG58" s="273"/>
      <c r="AH58" s="280"/>
      <c r="AI58" s="374"/>
    </row>
    <row r="59" spans="1:35" x14ac:dyDescent="0.25">
      <c r="A59" s="272" t="s">
        <v>534</v>
      </c>
      <c r="B59" s="273" t="s">
        <v>512</v>
      </c>
      <c r="C59" s="273"/>
      <c r="D59" s="273"/>
      <c r="E59" s="273"/>
      <c r="F59" s="273"/>
      <c r="G59" s="273"/>
      <c r="H59" s="273"/>
      <c r="I59" s="273"/>
      <c r="J59" s="273"/>
      <c r="K59" s="291"/>
      <c r="L59" s="273"/>
      <c r="M59" s="273"/>
      <c r="N59" s="273"/>
      <c r="O59" s="273"/>
      <c r="P59" s="273"/>
      <c r="Q59" s="273"/>
      <c r="R59" s="273"/>
      <c r="S59" s="273"/>
      <c r="T59" s="273"/>
      <c r="U59" s="273"/>
      <c r="V59" s="273"/>
      <c r="W59" s="273"/>
      <c r="X59" s="273"/>
      <c r="Y59" s="273"/>
      <c r="Z59" s="273"/>
      <c r="AA59" s="273"/>
      <c r="AB59" s="273"/>
      <c r="AC59" s="291"/>
      <c r="AD59" s="291"/>
      <c r="AE59" s="291"/>
      <c r="AF59" s="273"/>
      <c r="AG59" s="273"/>
      <c r="AH59" s="280"/>
      <c r="AI59" s="374"/>
    </row>
    <row r="60" spans="1:35" x14ac:dyDescent="0.25">
      <c r="A60" s="272" t="s">
        <v>535</v>
      </c>
      <c r="B60" s="273" t="s">
        <v>517</v>
      </c>
      <c r="C60" s="273"/>
      <c r="D60" s="273"/>
      <c r="E60" s="273"/>
      <c r="F60" s="273"/>
      <c r="G60" s="273"/>
      <c r="H60" s="273"/>
      <c r="I60" s="273"/>
      <c r="J60" s="273"/>
      <c r="K60" s="291"/>
      <c r="L60" s="273"/>
      <c r="M60" s="273"/>
      <c r="N60" s="273"/>
      <c r="O60" s="273"/>
      <c r="P60" s="273"/>
      <c r="Q60" s="273"/>
      <c r="R60" s="273"/>
      <c r="S60" s="273"/>
      <c r="T60" s="273"/>
      <c r="U60" s="273"/>
      <c r="V60" s="273"/>
      <c r="W60" s="273"/>
      <c r="X60" s="273"/>
      <c r="Y60" s="273"/>
      <c r="Z60" s="273"/>
      <c r="AA60" s="273"/>
      <c r="AB60" s="273"/>
      <c r="AC60" s="291"/>
      <c r="AD60" s="291"/>
      <c r="AE60" s="291"/>
      <c r="AF60" s="273"/>
      <c r="AG60" s="273"/>
      <c r="AH60" s="280"/>
      <c r="AI60" s="374"/>
    </row>
    <row r="61" spans="1:35" x14ac:dyDescent="0.25">
      <c r="A61" s="272" t="s">
        <v>536</v>
      </c>
      <c r="B61" s="273" t="s">
        <v>525</v>
      </c>
      <c r="C61" s="273"/>
      <c r="D61" s="273"/>
      <c r="E61" s="273"/>
      <c r="F61" s="273"/>
      <c r="G61" s="273"/>
      <c r="H61" s="273"/>
      <c r="I61" s="273"/>
      <c r="J61" s="273"/>
      <c r="K61" s="291"/>
      <c r="L61" s="273"/>
      <c r="M61" s="273"/>
      <c r="N61" s="273"/>
      <c r="O61" s="273"/>
      <c r="P61" s="273"/>
      <c r="Q61" s="273"/>
      <c r="R61" s="273"/>
      <c r="S61" s="273"/>
      <c r="T61" s="273"/>
      <c r="U61" s="273"/>
      <c r="V61" s="273"/>
      <c r="W61" s="273"/>
      <c r="X61" s="273"/>
      <c r="Y61" s="273"/>
      <c r="Z61" s="273"/>
      <c r="AA61" s="273"/>
      <c r="AB61" s="273"/>
      <c r="AC61" s="291"/>
      <c r="AD61" s="291"/>
      <c r="AE61" s="291"/>
      <c r="AF61" s="273"/>
      <c r="AG61" s="273"/>
      <c r="AH61" s="280"/>
      <c r="AI61" s="374"/>
    </row>
    <row r="62" spans="1:35" x14ac:dyDescent="0.25">
      <c r="A62" s="272" t="s">
        <v>477</v>
      </c>
      <c r="B62" s="271" t="s">
        <v>436</v>
      </c>
      <c r="C62" s="273"/>
      <c r="D62" s="273"/>
      <c r="E62" s="273"/>
      <c r="F62" s="273"/>
      <c r="G62" s="273"/>
      <c r="H62" s="273"/>
      <c r="I62" s="273"/>
      <c r="J62" s="273"/>
      <c r="K62" s="291"/>
      <c r="L62" s="273"/>
      <c r="M62" s="273"/>
      <c r="N62" s="273"/>
      <c r="O62" s="273"/>
      <c r="P62" s="273"/>
      <c r="Q62" s="273"/>
      <c r="R62" s="273"/>
      <c r="S62" s="273"/>
      <c r="T62" s="273"/>
      <c r="U62" s="273"/>
      <c r="V62" s="273"/>
      <c r="W62" s="273"/>
      <c r="X62" s="273"/>
      <c r="Y62" s="273"/>
      <c r="Z62" s="273"/>
      <c r="AA62" s="273"/>
      <c r="AB62" s="273"/>
      <c r="AC62" s="291"/>
      <c r="AD62" s="291"/>
      <c r="AE62" s="291"/>
      <c r="AF62" s="273"/>
      <c r="AG62" s="273"/>
      <c r="AH62" s="280"/>
      <c r="AI62" s="374"/>
    </row>
    <row r="63" spans="1:35" x14ac:dyDescent="0.25">
      <c r="A63" s="272" t="s">
        <v>537</v>
      </c>
      <c r="B63" s="273" t="s">
        <v>512</v>
      </c>
      <c r="C63" s="273"/>
      <c r="D63" s="273"/>
      <c r="E63" s="273"/>
      <c r="F63" s="273"/>
      <c r="G63" s="273"/>
      <c r="H63" s="273"/>
      <c r="I63" s="273"/>
      <c r="J63" s="273"/>
      <c r="K63" s="291"/>
      <c r="L63" s="273"/>
      <c r="M63" s="273"/>
      <c r="N63" s="273"/>
      <c r="O63" s="273"/>
      <c r="P63" s="273"/>
      <c r="Q63" s="273"/>
      <c r="R63" s="273"/>
      <c r="S63" s="273"/>
      <c r="T63" s="273"/>
      <c r="U63" s="273"/>
      <c r="V63" s="273"/>
      <c r="W63" s="273"/>
      <c r="X63" s="273"/>
      <c r="Y63" s="273"/>
      <c r="Z63" s="273"/>
      <c r="AA63" s="273"/>
      <c r="AB63" s="273"/>
      <c r="AC63" s="291"/>
      <c r="AD63" s="291"/>
      <c r="AE63" s="291"/>
      <c r="AF63" s="273"/>
      <c r="AG63" s="273"/>
      <c r="AH63" s="280"/>
      <c r="AI63" s="374"/>
    </row>
    <row r="64" spans="1:35" x14ac:dyDescent="0.25">
      <c r="A64" s="272" t="s">
        <v>538</v>
      </c>
      <c r="B64" s="273" t="s">
        <v>517</v>
      </c>
      <c r="C64" s="273"/>
      <c r="D64" s="273"/>
      <c r="E64" s="273"/>
      <c r="F64" s="273"/>
      <c r="G64" s="273"/>
      <c r="H64" s="273"/>
      <c r="I64" s="273"/>
      <c r="J64" s="273"/>
      <c r="K64" s="291"/>
      <c r="L64" s="273"/>
      <c r="M64" s="273"/>
      <c r="N64" s="273"/>
      <c r="O64" s="273"/>
      <c r="P64" s="273"/>
      <c r="Q64" s="273"/>
      <c r="R64" s="273"/>
      <c r="S64" s="273"/>
      <c r="T64" s="273"/>
      <c r="U64" s="273"/>
      <c r="V64" s="273"/>
      <c r="W64" s="273"/>
      <c r="X64" s="273"/>
      <c r="Y64" s="273"/>
      <c r="Z64" s="273"/>
      <c r="AA64" s="273"/>
      <c r="AB64" s="273"/>
      <c r="AC64" s="291"/>
      <c r="AD64" s="291"/>
      <c r="AE64" s="291"/>
      <c r="AF64" s="273"/>
      <c r="AG64" s="273"/>
      <c r="AH64" s="280"/>
      <c r="AI64" s="374"/>
    </row>
    <row r="65" spans="1:35" x14ac:dyDescent="0.25">
      <c r="A65" s="272" t="s">
        <v>539</v>
      </c>
      <c r="B65" s="273" t="s">
        <v>525</v>
      </c>
      <c r="C65" s="273"/>
      <c r="D65" s="273"/>
      <c r="E65" s="273"/>
      <c r="F65" s="273"/>
      <c r="G65" s="273"/>
      <c r="H65" s="273"/>
      <c r="I65" s="273"/>
      <c r="J65" s="273"/>
      <c r="K65" s="291"/>
      <c r="L65" s="273"/>
      <c r="M65" s="273"/>
      <c r="N65" s="273"/>
      <c r="O65" s="273"/>
      <c r="P65" s="273"/>
      <c r="Q65" s="273"/>
      <c r="R65" s="273"/>
      <c r="S65" s="273"/>
      <c r="T65" s="273"/>
      <c r="U65" s="273"/>
      <c r="V65" s="273"/>
      <c r="W65" s="273"/>
      <c r="X65" s="273"/>
      <c r="Y65" s="273"/>
      <c r="Z65" s="273"/>
      <c r="AA65" s="273"/>
      <c r="AB65" s="273"/>
      <c r="AC65" s="291"/>
      <c r="AD65" s="291"/>
      <c r="AE65" s="291"/>
      <c r="AF65" s="273"/>
      <c r="AG65" s="273"/>
      <c r="AH65" s="280"/>
      <c r="AI65" s="374"/>
    </row>
    <row r="66" spans="1:35" x14ac:dyDescent="0.25">
      <c r="A66" s="272" t="s">
        <v>478</v>
      </c>
      <c r="B66" s="271" t="s">
        <v>437</v>
      </c>
      <c r="C66" s="273"/>
      <c r="D66" s="273"/>
      <c r="E66" s="273"/>
      <c r="F66" s="273"/>
      <c r="G66" s="273"/>
      <c r="H66" s="273"/>
      <c r="I66" s="273"/>
      <c r="J66" s="273"/>
      <c r="K66" s="291"/>
      <c r="L66" s="273"/>
      <c r="M66" s="273"/>
      <c r="N66" s="273"/>
      <c r="O66" s="273"/>
      <c r="P66" s="273"/>
      <c r="Q66" s="273"/>
      <c r="R66" s="273"/>
      <c r="S66" s="273"/>
      <c r="T66" s="273"/>
      <c r="U66" s="273"/>
      <c r="V66" s="273"/>
      <c r="W66" s="273"/>
      <c r="X66" s="273"/>
      <c r="Y66" s="273"/>
      <c r="Z66" s="273"/>
      <c r="AA66" s="273"/>
      <c r="AB66" s="273"/>
      <c r="AC66" s="291"/>
      <c r="AD66" s="291"/>
      <c r="AE66" s="291"/>
      <c r="AF66" s="273"/>
      <c r="AG66" s="273"/>
      <c r="AH66" s="280"/>
      <c r="AI66" s="374"/>
    </row>
    <row r="67" spans="1:35" x14ac:dyDescent="0.25">
      <c r="A67" s="272" t="s">
        <v>540</v>
      </c>
      <c r="B67" s="273" t="s">
        <v>512</v>
      </c>
      <c r="C67" s="273"/>
      <c r="D67" s="273"/>
      <c r="E67" s="273"/>
      <c r="F67" s="273"/>
      <c r="G67" s="273"/>
      <c r="H67" s="273"/>
      <c r="I67" s="273"/>
      <c r="J67" s="273"/>
      <c r="K67" s="291"/>
      <c r="L67" s="273"/>
      <c r="M67" s="273"/>
      <c r="N67" s="273"/>
      <c r="O67" s="273"/>
      <c r="P67" s="273"/>
      <c r="Q67" s="273"/>
      <c r="R67" s="273"/>
      <c r="S67" s="273"/>
      <c r="T67" s="273"/>
      <c r="U67" s="273"/>
      <c r="V67" s="273"/>
      <c r="W67" s="273"/>
      <c r="X67" s="273"/>
      <c r="Y67" s="273"/>
      <c r="Z67" s="273"/>
      <c r="AA67" s="273"/>
      <c r="AB67" s="273"/>
      <c r="AC67" s="291"/>
      <c r="AD67" s="291"/>
      <c r="AE67" s="291"/>
      <c r="AF67" s="273"/>
      <c r="AG67" s="273"/>
      <c r="AH67" s="280"/>
      <c r="AI67" s="374"/>
    </row>
    <row r="68" spans="1:35" x14ac:dyDescent="0.25">
      <c r="A68" s="272" t="s">
        <v>541</v>
      </c>
      <c r="B68" s="273" t="s">
        <v>517</v>
      </c>
      <c r="C68" s="273"/>
      <c r="D68" s="273"/>
      <c r="E68" s="273"/>
      <c r="F68" s="273"/>
      <c r="G68" s="273"/>
      <c r="H68" s="273"/>
      <c r="I68" s="273"/>
      <c r="J68" s="273"/>
      <c r="K68" s="291"/>
      <c r="L68" s="273"/>
      <c r="M68" s="273"/>
      <c r="N68" s="273"/>
      <c r="O68" s="273"/>
      <c r="P68" s="273"/>
      <c r="Q68" s="273"/>
      <c r="R68" s="273"/>
      <c r="S68" s="273"/>
      <c r="T68" s="273"/>
      <c r="U68" s="273"/>
      <c r="V68" s="273"/>
      <c r="W68" s="273"/>
      <c r="X68" s="273"/>
      <c r="Y68" s="273"/>
      <c r="Z68" s="273"/>
      <c r="AA68" s="273"/>
      <c r="AB68" s="273"/>
      <c r="AC68" s="291"/>
      <c r="AD68" s="291"/>
      <c r="AE68" s="291"/>
      <c r="AF68" s="273"/>
      <c r="AG68" s="273"/>
      <c r="AH68" s="280"/>
      <c r="AI68" s="374"/>
    </row>
    <row r="69" spans="1:35" x14ac:dyDescent="0.25">
      <c r="A69" s="272" t="s">
        <v>542</v>
      </c>
      <c r="B69" s="273" t="s">
        <v>525</v>
      </c>
      <c r="C69" s="273"/>
      <c r="D69" s="273"/>
      <c r="E69" s="273"/>
      <c r="F69" s="273"/>
      <c r="G69" s="273"/>
      <c r="H69" s="273"/>
      <c r="I69" s="273"/>
      <c r="J69" s="273"/>
      <c r="K69" s="291"/>
      <c r="L69" s="273"/>
      <c r="M69" s="273"/>
      <c r="N69" s="273"/>
      <c r="O69" s="273"/>
      <c r="P69" s="273"/>
      <c r="Q69" s="273"/>
      <c r="R69" s="273"/>
      <c r="S69" s="273"/>
      <c r="T69" s="273"/>
      <c r="U69" s="273"/>
      <c r="V69" s="273"/>
      <c r="W69" s="273"/>
      <c r="X69" s="273"/>
      <c r="Y69" s="273"/>
      <c r="Z69" s="273"/>
      <c r="AA69" s="273"/>
      <c r="AB69" s="273"/>
      <c r="AC69" s="291"/>
      <c r="AD69" s="291"/>
      <c r="AE69" s="291"/>
      <c r="AF69" s="273"/>
      <c r="AG69" s="273"/>
      <c r="AH69" s="280"/>
      <c r="AI69" s="374"/>
    </row>
    <row r="70" spans="1:35" x14ac:dyDescent="0.25">
      <c r="A70" s="272" t="s">
        <v>479</v>
      </c>
      <c r="B70" s="271" t="s">
        <v>438</v>
      </c>
      <c r="C70" s="273"/>
      <c r="D70" s="273"/>
      <c r="E70" s="273"/>
      <c r="F70" s="273"/>
      <c r="G70" s="273"/>
      <c r="H70" s="273"/>
      <c r="I70" s="273"/>
      <c r="J70" s="273"/>
      <c r="K70" s="291"/>
      <c r="L70" s="273"/>
      <c r="M70" s="273"/>
      <c r="N70" s="273"/>
      <c r="O70" s="273"/>
      <c r="P70" s="273"/>
      <c r="Q70" s="273"/>
      <c r="R70" s="273"/>
      <c r="S70" s="273"/>
      <c r="T70" s="273"/>
      <c r="U70" s="273"/>
      <c r="V70" s="273"/>
      <c r="W70" s="273"/>
      <c r="X70" s="273"/>
      <c r="Y70" s="273"/>
      <c r="Z70" s="273"/>
      <c r="AA70" s="273"/>
      <c r="AB70" s="273"/>
      <c r="AC70" s="291"/>
      <c r="AD70" s="291"/>
      <c r="AE70" s="291"/>
      <c r="AF70" s="273"/>
      <c r="AG70" s="273"/>
      <c r="AH70" s="280"/>
      <c r="AI70" s="374"/>
    </row>
    <row r="71" spans="1:35" x14ac:dyDescent="0.25">
      <c r="A71" s="272" t="s">
        <v>543</v>
      </c>
      <c r="B71" s="273" t="s">
        <v>512</v>
      </c>
      <c r="C71" s="273"/>
      <c r="D71" s="273"/>
      <c r="E71" s="273"/>
      <c r="F71" s="273"/>
      <c r="G71" s="273"/>
      <c r="H71" s="273"/>
      <c r="I71" s="273"/>
      <c r="J71" s="273"/>
      <c r="K71" s="291"/>
      <c r="L71" s="273"/>
      <c r="M71" s="273"/>
      <c r="N71" s="273"/>
      <c r="O71" s="273"/>
      <c r="P71" s="273"/>
      <c r="Q71" s="273"/>
      <c r="R71" s="273"/>
      <c r="S71" s="273"/>
      <c r="T71" s="273"/>
      <c r="U71" s="273"/>
      <c r="V71" s="273"/>
      <c r="W71" s="273"/>
      <c r="X71" s="273"/>
      <c r="Y71" s="273"/>
      <c r="Z71" s="273"/>
      <c r="AA71" s="273"/>
      <c r="AB71" s="273"/>
      <c r="AC71" s="291"/>
      <c r="AD71" s="291"/>
      <c r="AE71" s="291"/>
      <c r="AF71" s="273"/>
      <c r="AG71" s="273"/>
      <c r="AH71" s="280"/>
      <c r="AI71" s="374"/>
    </row>
    <row r="72" spans="1:35" x14ac:dyDescent="0.25">
      <c r="A72" s="272" t="s">
        <v>544</v>
      </c>
      <c r="B72" s="273" t="s">
        <v>517</v>
      </c>
      <c r="C72" s="273"/>
      <c r="D72" s="273"/>
      <c r="E72" s="273"/>
      <c r="F72" s="273"/>
      <c r="G72" s="273"/>
      <c r="H72" s="273"/>
      <c r="I72" s="273"/>
      <c r="J72" s="273"/>
      <c r="K72" s="291"/>
      <c r="L72" s="273"/>
      <c r="M72" s="273"/>
      <c r="N72" s="273"/>
      <c r="O72" s="273"/>
      <c r="P72" s="273"/>
      <c r="Q72" s="273"/>
      <c r="R72" s="273"/>
      <c r="S72" s="273"/>
      <c r="T72" s="273"/>
      <c r="U72" s="273"/>
      <c r="V72" s="273"/>
      <c r="W72" s="273"/>
      <c r="X72" s="273"/>
      <c r="Y72" s="273"/>
      <c r="Z72" s="273"/>
      <c r="AA72" s="273"/>
      <c r="AB72" s="273"/>
      <c r="AC72" s="291"/>
      <c r="AD72" s="291"/>
      <c r="AE72" s="291"/>
      <c r="AF72" s="273"/>
      <c r="AG72" s="273"/>
      <c r="AH72" s="280"/>
      <c r="AI72" s="374"/>
    </row>
    <row r="73" spans="1:35" x14ac:dyDescent="0.25">
      <c r="A73" s="272" t="s">
        <v>545</v>
      </c>
      <c r="B73" s="273" t="s">
        <v>525</v>
      </c>
      <c r="C73" s="273"/>
      <c r="D73" s="273"/>
      <c r="E73" s="273"/>
      <c r="F73" s="273"/>
      <c r="G73" s="273"/>
      <c r="H73" s="273"/>
      <c r="I73" s="273"/>
      <c r="J73" s="273"/>
      <c r="K73" s="291"/>
      <c r="L73" s="273"/>
      <c r="M73" s="273"/>
      <c r="N73" s="273"/>
      <c r="O73" s="273"/>
      <c r="P73" s="273"/>
      <c r="Q73" s="273"/>
      <c r="R73" s="273"/>
      <c r="S73" s="273"/>
      <c r="T73" s="273"/>
      <c r="U73" s="273"/>
      <c r="V73" s="273"/>
      <c r="W73" s="273"/>
      <c r="X73" s="273"/>
      <c r="Y73" s="273"/>
      <c r="Z73" s="273"/>
      <c r="AA73" s="273"/>
      <c r="AB73" s="273"/>
      <c r="AC73" s="291"/>
      <c r="AD73" s="291"/>
      <c r="AE73" s="291"/>
      <c r="AF73" s="273"/>
      <c r="AG73" s="273"/>
      <c r="AH73" s="280"/>
      <c r="AI73" s="374"/>
    </row>
    <row r="74" spans="1:35" x14ac:dyDescent="0.25">
      <c r="A74" s="272" t="s">
        <v>480</v>
      </c>
      <c r="B74" s="271" t="s">
        <v>439</v>
      </c>
      <c r="C74" s="273"/>
      <c r="D74" s="273"/>
      <c r="E74" s="273"/>
      <c r="F74" s="273"/>
      <c r="G74" s="273"/>
      <c r="H74" s="273"/>
      <c r="I74" s="273"/>
      <c r="J74" s="273"/>
      <c r="K74" s="291"/>
      <c r="L74" s="273"/>
      <c r="M74" s="273"/>
      <c r="N74" s="273"/>
      <c r="O74" s="273"/>
      <c r="P74" s="273"/>
      <c r="Q74" s="273"/>
      <c r="R74" s="273"/>
      <c r="S74" s="273"/>
      <c r="T74" s="273"/>
      <c r="U74" s="273"/>
      <c r="V74" s="273"/>
      <c r="W74" s="273"/>
      <c r="X74" s="273"/>
      <c r="Y74" s="273"/>
      <c r="Z74" s="273"/>
      <c r="AA74" s="273"/>
      <c r="AB74" s="273"/>
      <c r="AC74" s="291"/>
      <c r="AD74" s="291"/>
      <c r="AE74" s="291"/>
      <c r="AF74" s="273"/>
      <c r="AG74" s="273"/>
      <c r="AH74" s="280"/>
      <c r="AI74" s="374"/>
    </row>
    <row r="75" spans="1:35" x14ac:dyDescent="0.25">
      <c r="A75" s="272" t="s">
        <v>546</v>
      </c>
      <c r="B75" s="273" t="s">
        <v>512</v>
      </c>
      <c r="C75" s="273"/>
      <c r="D75" s="273"/>
      <c r="E75" s="273"/>
      <c r="F75" s="273"/>
      <c r="G75" s="273"/>
      <c r="H75" s="273"/>
      <c r="I75" s="273"/>
      <c r="J75" s="273"/>
      <c r="K75" s="291"/>
      <c r="L75" s="273"/>
      <c r="M75" s="273"/>
      <c r="N75" s="273"/>
      <c r="O75" s="273"/>
      <c r="P75" s="273"/>
      <c r="Q75" s="273"/>
      <c r="R75" s="273"/>
      <c r="S75" s="273"/>
      <c r="T75" s="273"/>
      <c r="U75" s="273"/>
      <c r="V75" s="273"/>
      <c r="W75" s="273"/>
      <c r="X75" s="273"/>
      <c r="Y75" s="273"/>
      <c r="Z75" s="273"/>
      <c r="AA75" s="273"/>
      <c r="AB75" s="273"/>
      <c r="AC75" s="291"/>
      <c r="AD75" s="291"/>
      <c r="AE75" s="291"/>
      <c r="AF75" s="273"/>
      <c r="AG75" s="273"/>
      <c r="AH75" s="280"/>
      <c r="AI75" s="374"/>
    </row>
    <row r="76" spans="1:35" x14ac:dyDescent="0.25">
      <c r="A76" s="272" t="s">
        <v>547</v>
      </c>
      <c r="B76" s="273" t="s">
        <v>517</v>
      </c>
      <c r="C76" s="273"/>
      <c r="D76" s="273"/>
      <c r="E76" s="273"/>
      <c r="F76" s="273"/>
      <c r="G76" s="273"/>
      <c r="H76" s="273"/>
      <c r="I76" s="273"/>
      <c r="J76" s="273"/>
      <c r="K76" s="291"/>
      <c r="L76" s="273"/>
      <c r="M76" s="273"/>
      <c r="N76" s="273"/>
      <c r="O76" s="273"/>
      <c r="P76" s="273"/>
      <c r="Q76" s="273"/>
      <c r="R76" s="273"/>
      <c r="S76" s="273"/>
      <c r="T76" s="273"/>
      <c r="U76" s="273"/>
      <c r="V76" s="273"/>
      <c r="W76" s="273"/>
      <c r="X76" s="273"/>
      <c r="Y76" s="273"/>
      <c r="Z76" s="273"/>
      <c r="AA76" s="273"/>
      <c r="AB76" s="273"/>
      <c r="AC76" s="291"/>
      <c r="AD76" s="291"/>
      <c r="AE76" s="291"/>
      <c r="AF76" s="273"/>
      <c r="AG76" s="273"/>
      <c r="AH76" s="280"/>
      <c r="AI76" s="374"/>
    </row>
    <row r="77" spans="1:35" x14ac:dyDescent="0.25">
      <c r="A77" s="272" t="s">
        <v>548</v>
      </c>
      <c r="B77" s="273" t="s">
        <v>525</v>
      </c>
      <c r="C77" s="273"/>
      <c r="D77" s="273"/>
      <c r="E77" s="273"/>
      <c r="F77" s="273"/>
      <c r="G77" s="273"/>
      <c r="H77" s="273"/>
      <c r="I77" s="273"/>
      <c r="J77" s="273"/>
      <c r="K77" s="291"/>
      <c r="L77" s="273"/>
      <c r="M77" s="273"/>
      <c r="N77" s="273"/>
      <c r="O77" s="273"/>
      <c r="P77" s="273"/>
      <c r="Q77" s="273"/>
      <c r="R77" s="273"/>
      <c r="S77" s="273"/>
      <c r="T77" s="273"/>
      <c r="U77" s="273"/>
      <c r="V77" s="273"/>
      <c r="W77" s="273"/>
      <c r="X77" s="273"/>
      <c r="Y77" s="273"/>
      <c r="Z77" s="273"/>
      <c r="AA77" s="273"/>
      <c r="AB77" s="273"/>
      <c r="AC77" s="291"/>
      <c r="AD77" s="291"/>
      <c r="AE77" s="291"/>
      <c r="AF77" s="273"/>
      <c r="AG77" s="273"/>
      <c r="AH77" s="280"/>
      <c r="AI77" s="374"/>
    </row>
    <row r="78" spans="1:35" x14ac:dyDescent="0.25">
      <c r="A78" s="272" t="s">
        <v>481</v>
      </c>
      <c r="B78" s="271" t="s">
        <v>440</v>
      </c>
      <c r="C78" s="273"/>
      <c r="D78" s="273"/>
      <c r="E78" s="273"/>
      <c r="F78" s="273"/>
      <c r="G78" s="273"/>
      <c r="H78" s="273"/>
      <c r="I78" s="273"/>
      <c r="J78" s="273"/>
      <c r="K78" s="291"/>
      <c r="L78" s="273"/>
      <c r="M78" s="273"/>
      <c r="N78" s="273"/>
      <c r="O78" s="273"/>
      <c r="P78" s="273"/>
      <c r="Q78" s="273"/>
      <c r="R78" s="273"/>
      <c r="S78" s="273"/>
      <c r="T78" s="273"/>
      <c r="U78" s="273"/>
      <c r="V78" s="273"/>
      <c r="W78" s="273"/>
      <c r="X78" s="273"/>
      <c r="Y78" s="273"/>
      <c r="Z78" s="273"/>
      <c r="AA78" s="273"/>
      <c r="AB78" s="273"/>
      <c r="AC78" s="291"/>
      <c r="AD78" s="291"/>
      <c r="AE78" s="291"/>
      <c r="AF78" s="273"/>
      <c r="AG78" s="273"/>
      <c r="AH78" s="280"/>
      <c r="AI78" s="374"/>
    </row>
    <row r="79" spans="1:35" x14ac:dyDescent="0.25">
      <c r="A79" s="272" t="s">
        <v>549</v>
      </c>
      <c r="B79" s="273" t="s">
        <v>512</v>
      </c>
      <c r="C79" s="273"/>
      <c r="D79" s="273"/>
      <c r="E79" s="273"/>
      <c r="F79" s="273"/>
      <c r="G79" s="273"/>
      <c r="H79" s="273"/>
      <c r="I79" s="273"/>
      <c r="J79" s="273"/>
      <c r="K79" s="291"/>
      <c r="L79" s="273"/>
      <c r="M79" s="273"/>
      <c r="N79" s="273"/>
      <c r="O79" s="273"/>
      <c r="P79" s="273"/>
      <c r="Q79" s="273"/>
      <c r="R79" s="273"/>
      <c r="S79" s="273"/>
      <c r="T79" s="273"/>
      <c r="U79" s="273"/>
      <c r="V79" s="273"/>
      <c r="W79" s="273"/>
      <c r="X79" s="273"/>
      <c r="Y79" s="273"/>
      <c r="Z79" s="273"/>
      <c r="AA79" s="273"/>
      <c r="AB79" s="273"/>
      <c r="AC79" s="291"/>
      <c r="AD79" s="291"/>
      <c r="AE79" s="291"/>
      <c r="AF79" s="273"/>
      <c r="AG79" s="273"/>
      <c r="AH79" s="280"/>
      <c r="AI79" s="374"/>
    </row>
    <row r="80" spans="1:35" x14ac:dyDescent="0.25">
      <c r="A80" s="272" t="s">
        <v>550</v>
      </c>
      <c r="B80" s="273" t="s">
        <v>517</v>
      </c>
      <c r="C80" s="273"/>
      <c r="D80" s="273"/>
      <c r="E80" s="273"/>
      <c r="F80" s="273"/>
      <c r="G80" s="273"/>
      <c r="H80" s="273"/>
      <c r="I80" s="273"/>
      <c r="J80" s="273"/>
      <c r="K80" s="291"/>
      <c r="L80" s="273"/>
      <c r="M80" s="273"/>
      <c r="N80" s="273"/>
      <c r="O80" s="273"/>
      <c r="P80" s="273"/>
      <c r="Q80" s="273"/>
      <c r="R80" s="273"/>
      <c r="S80" s="273"/>
      <c r="T80" s="273"/>
      <c r="U80" s="273"/>
      <c r="V80" s="273"/>
      <c r="W80" s="273"/>
      <c r="X80" s="273"/>
      <c r="Y80" s="273"/>
      <c r="Z80" s="273"/>
      <c r="AA80" s="273"/>
      <c r="AB80" s="273"/>
      <c r="AC80" s="291"/>
      <c r="AD80" s="291"/>
      <c r="AE80" s="291"/>
      <c r="AF80" s="273"/>
      <c r="AG80" s="273"/>
      <c r="AH80" s="280"/>
      <c r="AI80" s="374"/>
    </row>
    <row r="81" spans="1:35" x14ac:dyDescent="0.25">
      <c r="A81" s="272" t="s">
        <v>551</v>
      </c>
      <c r="B81" s="273" t="s">
        <v>525</v>
      </c>
      <c r="C81" s="273"/>
      <c r="D81" s="273"/>
      <c r="E81" s="273"/>
      <c r="F81" s="273"/>
      <c r="G81" s="273"/>
      <c r="H81" s="273"/>
      <c r="I81" s="273"/>
      <c r="J81" s="273"/>
      <c r="K81" s="291"/>
      <c r="L81" s="273"/>
      <c r="M81" s="273"/>
      <c r="N81" s="273"/>
      <c r="O81" s="273"/>
      <c r="P81" s="273"/>
      <c r="Q81" s="273"/>
      <c r="R81" s="273"/>
      <c r="S81" s="273"/>
      <c r="T81" s="273"/>
      <c r="U81" s="273"/>
      <c r="V81" s="273"/>
      <c r="W81" s="273"/>
      <c r="X81" s="273"/>
      <c r="Y81" s="273"/>
      <c r="Z81" s="273"/>
      <c r="AA81" s="273"/>
      <c r="AB81" s="273"/>
      <c r="AC81" s="291"/>
      <c r="AD81" s="291"/>
      <c r="AE81" s="291"/>
      <c r="AF81" s="273"/>
      <c r="AG81" s="273"/>
      <c r="AH81" s="280"/>
      <c r="AI81" s="374"/>
    </row>
    <row r="82" spans="1:35" x14ac:dyDescent="0.25">
      <c r="A82" s="272" t="s">
        <v>482</v>
      </c>
      <c r="B82" s="271" t="s">
        <v>441</v>
      </c>
      <c r="C82" s="273"/>
      <c r="D82" s="273"/>
      <c r="E82" s="273"/>
      <c r="F82" s="273"/>
      <c r="G82" s="273"/>
      <c r="H82" s="273"/>
      <c r="I82" s="273"/>
      <c r="J82" s="273"/>
      <c r="K82" s="291"/>
      <c r="L82" s="273"/>
      <c r="M82" s="273"/>
      <c r="N82" s="273"/>
      <c r="O82" s="273"/>
      <c r="P82" s="273"/>
      <c r="Q82" s="273"/>
      <c r="R82" s="273"/>
      <c r="S82" s="273"/>
      <c r="T82" s="273"/>
      <c r="U82" s="273"/>
      <c r="V82" s="273"/>
      <c r="W82" s="273"/>
      <c r="X82" s="273"/>
      <c r="Y82" s="273"/>
      <c r="Z82" s="273"/>
      <c r="AA82" s="273"/>
      <c r="AB82" s="273"/>
      <c r="AC82" s="291"/>
      <c r="AD82" s="291"/>
      <c r="AE82" s="291"/>
      <c r="AF82" s="273"/>
      <c r="AG82" s="273"/>
      <c r="AH82" s="280"/>
      <c r="AI82" s="374"/>
    </row>
    <row r="83" spans="1:35" x14ac:dyDescent="0.25">
      <c r="A83" s="272" t="s">
        <v>552</v>
      </c>
      <c r="B83" s="273" t="s">
        <v>512</v>
      </c>
      <c r="C83" s="273"/>
      <c r="D83" s="273"/>
      <c r="E83" s="273"/>
      <c r="F83" s="273"/>
      <c r="G83" s="273"/>
      <c r="H83" s="273"/>
      <c r="I83" s="273"/>
      <c r="J83" s="273"/>
      <c r="K83" s="291"/>
      <c r="L83" s="273"/>
      <c r="M83" s="273"/>
      <c r="N83" s="273"/>
      <c r="O83" s="273"/>
      <c r="P83" s="273"/>
      <c r="Q83" s="273"/>
      <c r="R83" s="273"/>
      <c r="S83" s="273"/>
      <c r="T83" s="273"/>
      <c r="U83" s="273"/>
      <c r="V83" s="273"/>
      <c r="W83" s="273"/>
      <c r="X83" s="273"/>
      <c r="Y83" s="273"/>
      <c r="Z83" s="273"/>
      <c r="AA83" s="273"/>
      <c r="AB83" s="273"/>
      <c r="AC83" s="291"/>
      <c r="AD83" s="291"/>
      <c r="AE83" s="291"/>
      <c r="AF83" s="273"/>
      <c r="AG83" s="273"/>
      <c r="AH83" s="280"/>
      <c r="AI83" s="374"/>
    </row>
    <row r="84" spans="1:35" x14ac:dyDescent="0.25">
      <c r="A84" s="272" t="s">
        <v>553</v>
      </c>
      <c r="B84" s="273" t="s">
        <v>517</v>
      </c>
      <c r="C84" s="273"/>
      <c r="D84" s="273"/>
      <c r="E84" s="273"/>
      <c r="F84" s="273"/>
      <c r="G84" s="273"/>
      <c r="H84" s="273"/>
      <c r="I84" s="273"/>
      <c r="J84" s="273"/>
      <c r="K84" s="291"/>
      <c r="L84" s="273"/>
      <c r="M84" s="273"/>
      <c r="N84" s="273"/>
      <c r="O84" s="273"/>
      <c r="P84" s="273"/>
      <c r="Q84" s="273"/>
      <c r="R84" s="273"/>
      <c r="S84" s="273"/>
      <c r="T84" s="273"/>
      <c r="U84" s="273"/>
      <c r="V84" s="273"/>
      <c r="W84" s="273"/>
      <c r="X84" s="273"/>
      <c r="Y84" s="273"/>
      <c r="Z84" s="273"/>
      <c r="AA84" s="273"/>
      <c r="AB84" s="273"/>
      <c r="AC84" s="291"/>
      <c r="AD84" s="291"/>
      <c r="AE84" s="291"/>
      <c r="AF84" s="273"/>
      <c r="AG84" s="273"/>
      <c r="AH84" s="280"/>
      <c r="AI84" s="374"/>
    </row>
    <row r="85" spans="1:35" x14ac:dyDescent="0.25">
      <c r="A85" s="272" t="s">
        <v>554</v>
      </c>
      <c r="B85" s="273" t="s">
        <v>525</v>
      </c>
      <c r="C85" s="273"/>
      <c r="D85" s="273"/>
      <c r="E85" s="273"/>
      <c r="F85" s="273"/>
      <c r="G85" s="273"/>
      <c r="H85" s="273"/>
      <c r="I85" s="273"/>
      <c r="J85" s="273"/>
      <c r="K85" s="291"/>
      <c r="L85" s="273"/>
      <c r="M85" s="273"/>
      <c r="N85" s="273"/>
      <c r="O85" s="273"/>
      <c r="P85" s="273"/>
      <c r="Q85" s="273"/>
      <c r="R85" s="273"/>
      <c r="S85" s="273"/>
      <c r="T85" s="273"/>
      <c r="U85" s="273"/>
      <c r="V85" s="273"/>
      <c r="W85" s="273"/>
      <c r="X85" s="273"/>
      <c r="Y85" s="273"/>
      <c r="Z85" s="273"/>
      <c r="AA85" s="273"/>
      <c r="AB85" s="273"/>
      <c r="AC85" s="291"/>
      <c r="AD85" s="291"/>
      <c r="AE85" s="291"/>
      <c r="AF85" s="273"/>
      <c r="AG85" s="273"/>
      <c r="AH85" s="280"/>
      <c r="AI85" s="374"/>
    </row>
    <row r="86" spans="1:35" x14ac:dyDescent="0.25">
      <c r="A86" s="272" t="s">
        <v>483</v>
      </c>
      <c r="B86" s="271" t="s">
        <v>442</v>
      </c>
      <c r="C86" s="273"/>
      <c r="D86" s="273"/>
      <c r="E86" s="273"/>
      <c r="F86" s="273"/>
      <c r="G86" s="273"/>
      <c r="H86" s="273"/>
      <c r="I86" s="273"/>
      <c r="J86" s="273"/>
      <c r="K86" s="291"/>
      <c r="L86" s="273"/>
      <c r="M86" s="273"/>
      <c r="N86" s="273"/>
      <c r="O86" s="273"/>
      <c r="P86" s="273"/>
      <c r="Q86" s="273"/>
      <c r="R86" s="273"/>
      <c r="S86" s="273"/>
      <c r="T86" s="273"/>
      <c r="U86" s="273"/>
      <c r="V86" s="273"/>
      <c r="W86" s="273"/>
      <c r="X86" s="273"/>
      <c r="Y86" s="273"/>
      <c r="Z86" s="273"/>
      <c r="AA86" s="273"/>
      <c r="AB86" s="273"/>
      <c r="AC86" s="291"/>
      <c r="AD86" s="291"/>
      <c r="AE86" s="291"/>
      <c r="AF86" s="273"/>
      <c r="AG86" s="273"/>
      <c r="AH86" s="280"/>
      <c r="AI86" s="374"/>
    </row>
    <row r="87" spans="1:35" x14ac:dyDescent="0.25">
      <c r="A87" s="272" t="s">
        <v>555</v>
      </c>
      <c r="B87" s="273" t="s">
        <v>512</v>
      </c>
      <c r="C87" s="273"/>
      <c r="D87" s="273"/>
      <c r="E87" s="273"/>
      <c r="F87" s="273"/>
      <c r="G87" s="273"/>
      <c r="H87" s="273"/>
      <c r="I87" s="273"/>
      <c r="J87" s="273"/>
      <c r="K87" s="291"/>
      <c r="L87" s="273"/>
      <c r="M87" s="273"/>
      <c r="N87" s="273"/>
      <c r="O87" s="273"/>
      <c r="P87" s="273"/>
      <c r="Q87" s="273"/>
      <c r="R87" s="273"/>
      <c r="S87" s="273"/>
      <c r="T87" s="273"/>
      <c r="U87" s="273"/>
      <c r="V87" s="273"/>
      <c r="W87" s="273"/>
      <c r="X87" s="273"/>
      <c r="Y87" s="273"/>
      <c r="Z87" s="273"/>
      <c r="AA87" s="273"/>
      <c r="AB87" s="273"/>
      <c r="AC87" s="291"/>
      <c r="AD87" s="291"/>
      <c r="AE87" s="291"/>
      <c r="AF87" s="273"/>
      <c r="AG87" s="273"/>
      <c r="AH87" s="280"/>
      <c r="AI87" s="374"/>
    </row>
    <row r="88" spans="1:35" x14ac:dyDescent="0.25">
      <c r="A88" s="272" t="s">
        <v>556</v>
      </c>
      <c r="B88" s="273" t="s">
        <v>517</v>
      </c>
      <c r="C88" s="273"/>
      <c r="D88" s="273"/>
      <c r="E88" s="273"/>
      <c r="F88" s="273"/>
      <c r="G88" s="273"/>
      <c r="H88" s="273"/>
      <c r="I88" s="273"/>
      <c r="J88" s="273"/>
      <c r="K88" s="291"/>
      <c r="L88" s="273"/>
      <c r="M88" s="273"/>
      <c r="N88" s="273"/>
      <c r="O88" s="273"/>
      <c r="P88" s="273"/>
      <c r="Q88" s="273"/>
      <c r="R88" s="273"/>
      <c r="S88" s="273"/>
      <c r="T88" s="273"/>
      <c r="U88" s="273"/>
      <c r="V88" s="273"/>
      <c r="W88" s="273"/>
      <c r="X88" s="273"/>
      <c r="Y88" s="273"/>
      <c r="Z88" s="273"/>
      <c r="AA88" s="273"/>
      <c r="AB88" s="273"/>
      <c r="AC88" s="291"/>
      <c r="AD88" s="291"/>
      <c r="AE88" s="291"/>
      <c r="AF88" s="273"/>
      <c r="AG88" s="273"/>
      <c r="AH88" s="280"/>
      <c r="AI88" s="374"/>
    </row>
    <row r="89" spans="1:35" x14ac:dyDescent="0.25">
      <c r="A89" s="272" t="s">
        <v>557</v>
      </c>
      <c r="B89" s="273" t="s">
        <v>525</v>
      </c>
      <c r="C89" s="273"/>
      <c r="D89" s="273"/>
      <c r="E89" s="273"/>
      <c r="F89" s="273"/>
      <c r="G89" s="273"/>
      <c r="H89" s="273"/>
      <c r="I89" s="273"/>
      <c r="J89" s="273"/>
      <c r="K89" s="291"/>
      <c r="L89" s="273"/>
      <c r="M89" s="273"/>
      <c r="N89" s="273"/>
      <c r="O89" s="273"/>
      <c r="P89" s="273"/>
      <c r="Q89" s="273"/>
      <c r="R89" s="273"/>
      <c r="S89" s="273"/>
      <c r="T89" s="273"/>
      <c r="U89" s="273"/>
      <c r="V89" s="273"/>
      <c r="W89" s="273"/>
      <c r="X89" s="273"/>
      <c r="Y89" s="273"/>
      <c r="Z89" s="273"/>
      <c r="AA89" s="273"/>
      <c r="AB89" s="273"/>
      <c r="AC89" s="291"/>
      <c r="AD89" s="291"/>
      <c r="AE89" s="291"/>
      <c r="AF89" s="273"/>
      <c r="AG89" s="273"/>
      <c r="AH89" s="280"/>
      <c r="AI89" s="374"/>
    </row>
    <row r="90" spans="1:35" x14ac:dyDescent="0.25">
      <c r="A90" s="272" t="s">
        <v>484</v>
      </c>
      <c r="B90" s="271" t="s">
        <v>443</v>
      </c>
      <c r="C90" s="273"/>
      <c r="D90" s="273"/>
      <c r="E90" s="273"/>
      <c r="F90" s="273"/>
      <c r="G90" s="273"/>
      <c r="H90" s="273"/>
      <c r="I90" s="273"/>
      <c r="J90" s="273"/>
      <c r="K90" s="291"/>
      <c r="L90" s="273"/>
      <c r="M90" s="273"/>
      <c r="N90" s="273"/>
      <c r="O90" s="273"/>
      <c r="P90" s="273"/>
      <c r="Q90" s="273"/>
      <c r="R90" s="273"/>
      <c r="S90" s="273"/>
      <c r="T90" s="273"/>
      <c r="U90" s="273"/>
      <c r="V90" s="273"/>
      <c r="W90" s="273"/>
      <c r="X90" s="273"/>
      <c r="Y90" s="273"/>
      <c r="Z90" s="273"/>
      <c r="AA90" s="273"/>
      <c r="AB90" s="273"/>
      <c r="AC90" s="291"/>
      <c r="AD90" s="291"/>
      <c r="AE90" s="291"/>
      <c r="AF90" s="273"/>
      <c r="AG90" s="273"/>
      <c r="AH90" s="280"/>
      <c r="AI90" s="374"/>
    </row>
    <row r="91" spans="1:35" x14ac:dyDescent="0.25">
      <c r="A91" s="272" t="s">
        <v>558</v>
      </c>
      <c r="B91" s="273" t="s">
        <v>512</v>
      </c>
      <c r="C91" s="273"/>
      <c r="D91" s="273"/>
      <c r="E91" s="273"/>
      <c r="F91" s="273"/>
      <c r="G91" s="273"/>
      <c r="H91" s="273"/>
      <c r="I91" s="273"/>
      <c r="J91" s="273"/>
      <c r="K91" s="291"/>
      <c r="L91" s="273"/>
      <c r="M91" s="273"/>
      <c r="N91" s="273"/>
      <c r="O91" s="273"/>
      <c r="P91" s="273"/>
      <c r="Q91" s="273"/>
      <c r="R91" s="273"/>
      <c r="S91" s="273"/>
      <c r="T91" s="273"/>
      <c r="U91" s="273"/>
      <c r="V91" s="273"/>
      <c r="W91" s="273"/>
      <c r="X91" s="273"/>
      <c r="Y91" s="273"/>
      <c r="Z91" s="273"/>
      <c r="AA91" s="273"/>
      <c r="AB91" s="273"/>
      <c r="AC91" s="291"/>
      <c r="AD91" s="291"/>
      <c r="AE91" s="291"/>
      <c r="AF91" s="273"/>
      <c r="AG91" s="273"/>
      <c r="AH91" s="280"/>
      <c r="AI91" s="374"/>
    </row>
    <row r="92" spans="1:35" x14ac:dyDescent="0.25">
      <c r="A92" s="272" t="s">
        <v>559</v>
      </c>
      <c r="B92" s="273" t="s">
        <v>517</v>
      </c>
      <c r="C92" s="273"/>
      <c r="D92" s="273"/>
      <c r="E92" s="273"/>
      <c r="F92" s="273"/>
      <c r="G92" s="273"/>
      <c r="H92" s="273"/>
      <c r="I92" s="273"/>
      <c r="J92" s="273"/>
      <c r="K92" s="291"/>
      <c r="L92" s="273"/>
      <c r="M92" s="273"/>
      <c r="N92" s="273"/>
      <c r="O92" s="273"/>
      <c r="P92" s="273"/>
      <c r="Q92" s="273"/>
      <c r="R92" s="273"/>
      <c r="S92" s="273"/>
      <c r="T92" s="273"/>
      <c r="U92" s="273"/>
      <c r="V92" s="273"/>
      <c r="W92" s="273"/>
      <c r="X92" s="273"/>
      <c r="Y92" s="273"/>
      <c r="Z92" s="273"/>
      <c r="AA92" s="273"/>
      <c r="AB92" s="273"/>
      <c r="AC92" s="291"/>
      <c r="AD92" s="291"/>
      <c r="AE92" s="291"/>
      <c r="AF92" s="273"/>
      <c r="AG92" s="273"/>
      <c r="AH92" s="280"/>
      <c r="AI92" s="374"/>
    </row>
    <row r="93" spans="1:35" x14ac:dyDescent="0.25">
      <c r="A93" s="272" t="s">
        <v>560</v>
      </c>
      <c r="B93" s="273" t="s">
        <v>525</v>
      </c>
      <c r="C93" s="273"/>
      <c r="D93" s="273"/>
      <c r="E93" s="273"/>
      <c r="F93" s="273"/>
      <c r="G93" s="273"/>
      <c r="H93" s="273"/>
      <c r="I93" s="273"/>
      <c r="J93" s="273"/>
      <c r="K93" s="291"/>
      <c r="L93" s="273"/>
      <c r="M93" s="273"/>
      <c r="N93" s="273"/>
      <c r="O93" s="273"/>
      <c r="P93" s="273"/>
      <c r="Q93" s="273"/>
      <c r="R93" s="273"/>
      <c r="S93" s="273"/>
      <c r="T93" s="273"/>
      <c r="U93" s="273"/>
      <c r="V93" s="273"/>
      <c r="W93" s="273"/>
      <c r="X93" s="273"/>
      <c r="Y93" s="273"/>
      <c r="Z93" s="273"/>
      <c r="AA93" s="273"/>
      <c r="AB93" s="273"/>
      <c r="AC93" s="291"/>
      <c r="AD93" s="291"/>
      <c r="AE93" s="291"/>
      <c r="AF93" s="273"/>
      <c r="AG93" s="273"/>
      <c r="AH93" s="280"/>
      <c r="AI93" s="374"/>
    </row>
    <row r="94" spans="1:35" x14ac:dyDescent="0.25">
      <c r="A94" s="272" t="s">
        <v>467</v>
      </c>
      <c r="B94" s="273" t="s">
        <v>468</v>
      </c>
      <c r="C94" s="273"/>
      <c r="D94" s="273"/>
      <c r="E94" s="273"/>
      <c r="F94" s="273"/>
      <c r="G94" s="273"/>
      <c r="H94" s="273"/>
      <c r="I94" s="273"/>
      <c r="J94" s="273"/>
      <c r="K94" s="291"/>
      <c r="L94" s="273"/>
      <c r="M94" s="273"/>
      <c r="N94" s="273"/>
      <c r="O94" s="273"/>
      <c r="P94" s="273"/>
      <c r="Q94" s="273"/>
      <c r="R94" s="273"/>
      <c r="S94" s="273"/>
      <c r="T94" s="273"/>
      <c r="U94" s="273"/>
      <c r="V94" s="273"/>
      <c r="W94" s="273"/>
      <c r="X94" s="273"/>
      <c r="Y94" s="273"/>
      <c r="Z94" s="273"/>
      <c r="AA94" s="273"/>
      <c r="AB94" s="273"/>
      <c r="AC94" s="291"/>
      <c r="AD94" s="291"/>
      <c r="AE94" s="291"/>
      <c r="AF94" s="273"/>
      <c r="AG94" s="273"/>
      <c r="AH94" s="280"/>
      <c r="AI94" s="374"/>
    </row>
    <row r="95" spans="1:35" ht="30" x14ac:dyDescent="0.25">
      <c r="A95" s="272" t="s">
        <v>485</v>
      </c>
      <c r="B95" s="273" t="s">
        <v>2195</v>
      </c>
      <c r="C95" s="273"/>
      <c r="D95" s="273"/>
      <c r="E95" s="273"/>
      <c r="F95" s="273"/>
      <c r="G95" s="273"/>
      <c r="H95" s="273"/>
      <c r="I95" s="273"/>
      <c r="J95" s="273"/>
      <c r="K95" s="291"/>
      <c r="L95" s="273"/>
      <c r="M95" s="273"/>
      <c r="N95" s="273"/>
      <c r="O95" s="273"/>
      <c r="P95" s="273"/>
      <c r="Q95" s="273"/>
      <c r="R95" s="273"/>
      <c r="S95" s="273"/>
      <c r="T95" s="273"/>
      <c r="U95" s="273"/>
      <c r="V95" s="273"/>
      <c r="W95" s="273"/>
      <c r="X95" s="273"/>
      <c r="Y95" s="273"/>
      <c r="Z95" s="273"/>
      <c r="AA95" s="273"/>
      <c r="AB95" s="273"/>
      <c r="AC95" s="291"/>
      <c r="AD95" s="291"/>
      <c r="AE95" s="291"/>
      <c r="AF95" s="273"/>
      <c r="AG95" s="273"/>
      <c r="AH95" s="280"/>
      <c r="AI95" s="374"/>
    </row>
    <row r="96" spans="1:35" s="154" customFormat="1" x14ac:dyDescent="0.25">
      <c r="A96" s="272" t="s">
        <v>561</v>
      </c>
      <c r="B96" s="273" t="s">
        <v>2196</v>
      </c>
      <c r="C96" s="273"/>
      <c r="D96" s="273" t="s">
        <v>141</v>
      </c>
      <c r="E96" s="273"/>
      <c r="F96" s="273"/>
      <c r="G96" s="273" t="s">
        <v>2197</v>
      </c>
      <c r="H96" s="273" t="s">
        <v>974</v>
      </c>
      <c r="I96" s="273" t="s">
        <v>974</v>
      </c>
      <c r="J96" s="360"/>
      <c r="K96" s="291">
        <v>4</v>
      </c>
      <c r="L96" s="273"/>
      <c r="M96" s="273" t="s">
        <v>950</v>
      </c>
      <c r="N96" s="273" t="s">
        <v>2198</v>
      </c>
      <c r="O96" s="273"/>
      <c r="P96" s="273"/>
      <c r="Q96" s="273"/>
      <c r="R96" s="273"/>
      <c r="S96" s="273"/>
      <c r="T96" s="273"/>
      <c r="U96" s="273"/>
      <c r="V96" s="273"/>
      <c r="W96" s="273"/>
      <c r="X96" s="273"/>
      <c r="Y96" s="273"/>
      <c r="Z96" s="273"/>
      <c r="AA96" s="273"/>
      <c r="AB96" s="273"/>
      <c r="AC96" s="291"/>
      <c r="AD96" s="291"/>
      <c r="AE96" s="291"/>
      <c r="AF96" s="273"/>
      <c r="AG96" s="273"/>
      <c r="AH96" s="280"/>
      <c r="AI96" s="358" t="s">
        <v>3186</v>
      </c>
    </row>
    <row r="97" spans="1:35" s="154" customFormat="1" x14ac:dyDescent="0.25">
      <c r="A97" s="272" t="s">
        <v>562</v>
      </c>
      <c r="B97" s="273"/>
      <c r="C97" s="273"/>
      <c r="D97" s="273" t="s">
        <v>142</v>
      </c>
      <c r="E97" s="273"/>
      <c r="F97" s="273"/>
      <c r="G97" s="360"/>
      <c r="H97" s="360"/>
      <c r="I97" s="360"/>
      <c r="J97" s="360"/>
      <c r="K97" s="291"/>
      <c r="L97" s="273"/>
      <c r="M97" s="273"/>
      <c r="N97" s="273"/>
      <c r="O97" s="273"/>
      <c r="P97" s="273"/>
      <c r="Q97" s="273"/>
      <c r="R97" s="273"/>
      <c r="S97" s="273"/>
      <c r="T97" s="273"/>
      <c r="U97" s="273"/>
      <c r="V97" s="273"/>
      <c r="W97" s="273"/>
      <c r="X97" s="273"/>
      <c r="Y97" s="273"/>
      <c r="Z97" s="273"/>
      <c r="AA97" s="273"/>
      <c r="AB97" s="273"/>
      <c r="AC97" s="291"/>
      <c r="AD97" s="291"/>
      <c r="AE97" s="291"/>
      <c r="AF97" s="273"/>
      <c r="AG97" s="273"/>
      <c r="AH97" s="280"/>
      <c r="AI97" s="358" t="s">
        <v>3186</v>
      </c>
    </row>
    <row r="98" spans="1:35" s="144" customFormat="1" x14ac:dyDescent="0.25">
      <c r="A98" s="273" t="s">
        <v>1566</v>
      </c>
      <c r="C98" s="273"/>
      <c r="D98" s="273" t="s">
        <v>2154</v>
      </c>
      <c r="E98" s="273"/>
      <c r="F98" s="273"/>
      <c r="G98" s="360"/>
      <c r="H98" s="360"/>
      <c r="I98" s="360"/>
      <c r="J98" s="360"/>
      <c r="K98" s="291"/>
      <c r="L98" s="273"/>
      <c r="M98" s="273"/>
      <c r="N98" s="273"/>
      <c r="O98" s="273"/>
      <c r="P98" s="273"/>
      <c r="Q98" s="273"/>
      <c r="R98" s="273"/>
      <c r="S98" s="273"/>
      <c r="T98" s="273"/>
      <c r="U98" s="273"/>
      <c r="V98" s="273"/>
      <c r="W98" s="273"/>
      <c r="X98" s="273"/>
      <c r="Y98" s="273"/>
      <c r="Z98" s="273"/>
      <c r="AA98" s="273"/>
      <c r="AB98" s="273"/>
      <c r="AC98" s="291"/>
      <c r="AD98" s="291"/>
      <c r="AE98" s="291"/>
      <c r="AF98" s="273"/>
      <c r="AG98" s="273"/>
      <c r="AH98" s="280"/>
      <c r="AI98" s="358" t="s">
        <v>3186</v>
      </c>
    </row>
    <row r="99" spans="1:35" x14ac:dyDescent="0.25">
      <c r="A99" s="272" t="s">
        <v>486</v>
      </c>
      <c r="B99" s="273" t="s">
        <v>444</v>
      </c>
      <c r="C99" s="273"/>
      <c r="D99" s="273"/>
      <c r="E99" s="273"/>
      <c r="F99" s="273"/>
      <c r="G99" s="273"/>
      <c r="H99" s="273"/>
      <c r="I99" s="273"/>
      <c r="J99" s="273"/>
      <c r="K99" s="291"/>
      <c r="L99" s="273"/>
      <c r="M99" s="273"/>
      <c r="N99" s="273"/>
      <c r="O99" s="273"/>
      <c r="P99" s="273"/>
      <c r="Q99" s="273"/>
      <c r="R99" s="273"/>
      <c r="S99" s="273"/>
      <c r="T99" s="273"/>
      <c r="U99" s="273"/>
      <c r="V99" s="273"/>
      <c r="W99" s="273"/>
      <c r="X99" s="273"/>
      <c r="Y99" s="273"/>
      <c r="Z99" s="273"/>
      <c r="AA99" s="273"/>
      <c r="AB99" s="273"/>
      <c r="AC99" s="291"/>
      <c r="AD99" s="291"/>
      <c r="AE99" s="291"/>
      <c r="AF99" s="273"/>
      <c r="AG99" s="273"/>
      <c r="AH99" s="280"/>
      <c r="AI99" s="374"/>
    </row>
    <row r="100" spans="1:35" s="154" customFormat="1" x14ac:dyDescent="0.25">
      <c r="A100" s="272" t="s">
        <v>563</v>
      </c>
      <c r="B100" s="273"/>
      <c r="C100" s="273"/>
      <c r="D100" s="273" t="s">
        <v>141</v>
      </c>
      <c r="E100" s="273"/>
      <c r="F100" s="273"/>
      <c r="G100" s="273"/>
      <c r="H100" s="273"/>
      <c r="I100" s="273"/>
      <c r="J100" s="273"/>
      <c r="K100" s="291"/>
      <c r="L100" s="273"/>
      <c r="M100" s="273"/>
      <c r="N100" s="273"/>
      <c r="O100" s="273"/>
      <c r="P100" s="273"/>
      <c r="Q100" s="273"/>
      <c r="R100" s="273"/>
      <c r="S100" s="273"/>
      <c r="T100" s="273"/>
      <c r="U100" s="273"/>
      <c r="V100" s="273"/>
      <c r="W100" s="273"/>
      <c r="X100" s="273"/>
      <c r="Y100" s="273"/>
      <c r="Z100" s="273"/>
      <c r="AA100" s="273"/>
      <c r="AB100" s="273"/>
      <c r="AC100" s="291"/>
      <c r="AD100" s="291"/>
      <c r="AE100" s="291"/>
      <c r="AF100" s="273"/>
      <c r="AG100" s="273"/>
      <c r="AH100" s="280"/>
      <c r="AI100" s="358"/>
    </row>
    <row r="101" spans="1:35" s="154" customFormat="1" x14ac:dyDescent="0.25">
      <c r="A101" s="272" t="s">
        <v>564</v>
      </c>
      <c r="B101" s="273"/>
      <c r="C101" s="273"/>
      <c r="D101" s="273" t="s">
        <v>142</v>
      </c>
      <c r="E101" s="273"/>
      <c r="F101" s="273"/>
      <c r="G101" s="273"/>
      <c r="H101" s="273"/>
      <c r="I101" s="273"/>
      <c r="J101" s="273"/>
      <c r="K101" s="291"/>
      <c r="L101" s="273"/>
      <c r="M101" s="273"/>
      <c r="N101" s="273"/>
      <c r="O101" s="273"/>
      <c r="P101" s="273"/>
      <c r="Q101" s="273"/>
      <c r="R101" s="273"/>
      <c r="S101" s="273"/>
      <c r="T101" s="273"/>
      <c r="U101" s="273"/>
      <c r="V101" s="273"/>
      <c r="W101" s="273"/>
      <c r="X101" s="273"/>
      <c r="Y101" s="273"/>
      <c r="Z101" s="273"/>
      <c r="AA101" s="273"/>
      <c r="AB101" s="273"/>
      <c r="AC101" s="291"/>
      <c r="AD101" s="291"/>
      <c r="AE101" s="291"/>
      <c r="AF101" s="273"/>
      <c r="AG101" s="273"/>
      <c r="AH101" s="280"/>
      <c r="AI101" s="358"/>
    </row>
    <row r="102" spans="1:35" x14ac:dyDescent="0.25">
      <c r="A102" s="272" t="s">
        <v>487</v>
      </c>
      <c r="B102" s="273" t="s">
        <v>445</v>
      </c>
      <c r="C102" s="273"/>
      <c r="D102" s="273"/>
      <c r="E102" s="273"/>
      <c r="F102" s="273"/>
      <c r="G102" s="273"/>
      <c r="H102" s="273"/>
      <c r="I102" s="273"/>
      <c r="J102" s="273"/>
      <c r="K102" s="291"/>
      <c r="L102" s="273"/>
      <c r="M102" s="273"/>
      <c r="N102" s="273"/>
      <c r="O102" s="273"/>
      <c r="P102" s="273"/>
      <c r="Q102" s="273"/>
      <c r="R102" s="273"/>
      <c r="S102" s="273"/>
      <c r="T102" s="273"/>
      <c r="U102" s="273"/>
      <c r="V102" s="273"/>
      <c r="W102" s="273"/>
      <c r="X102" s="273"/>
      <c r="Y102" s="273"/>
      <c r="Z102" s="273"/>
      <c r="AA102" s="273"/>
      <c r="AB102" s="273"/>
      <c r="AC102" s="291"/>
      <c r="AD102" s="291"/>
      <c r="AE102" s="291"/>
      <c r="AF102" s="273"/>
      <c r="AG102" s="273"/>
      <c r="AH102" s="280"/>
      <c r="AI102" s="374"/>
    </row>
    <row r="103" spans="1:35" s="154" customFormat="1" x14ac:dyDescent="0.25">
      <c r="A103" s="272" t="s">
        <v>565</v>
      </c>
      <c r="B103" s="273"/>
      <c r="C103" s="273"/>
      <c r="D103" s="273" t="s">
        <v>141</v>
      </c>
      <c r="E103" s="273"/>
      <c r="F103" s="273"/>
      <c r="G103" s="273"/>
      <c r="H103" s="273"/>
      <c r="I103" s="273"/>
      <c r="J103" s="273"/>
      <c r="K103" s="291"/>
      <c r="L103" s="273"/>
      <c r="M103" s="273"/>
      <c r="N103" s="273"/>
      <c r="O103" s="273"/>
      <c r="P103" s="273"/>
      <c r="Q103" s="273"/>
      <c r="R103" s="273"/>
      <c r="S103" s="273"/>
      <c r="T103" s="273"/>
      <c r="U103" s="273"/>
      <c r="V103" s="273"/>
      <c r="W103" s="273"/>
      <c r="X103" s="273"/>
      <c r="Y103" s="273"/>
      <c r="Z103" s="273"/>
      <c r="AA103" s="273"/>
      <c r="AB103" s="273"/>
      <c r="AC103" s="291"/>
      <c r="AD103" s="291"/>
      <c r="AE103" s="291"/>
      <c r="AF103" s="273"/>
      <c r="AG103" s="273"/>
      <c r="AH103" s="280"/>
      <c r="AI103" s="358"/>
    </row>
    <row r="104" spans="1:35" s="154" customFormat="1" x14ac:dyDescent="0.25">
      <c r="A104" s="272" t="s">
        <v>566</v>
      </c>
      <c r="B104" s="273"/>
      <c r="C104" s="273"/>
      <c r="D104" s="273" t="s">
        <v>142</v>
      </c>
      <c r="E104" s="273"/>
      <c r="F104" s="273"/>
      <c r="G104" s="273"/>
      <c r="H104" s="273"/>
      <c r="I104" s="273"/>
      <c r="J104" s="273"/>
      <c r="K104" s="291"/>
      <c r="L104" s="273"/>
      <c r="M104" s="273"/>
      <c r="N104" s="273"/>
      <c r="O104" s="273"/>
      <c r="P104" s="273"/>
      <c r="Q104" s="273"/>
      <c r="R104" s="273"/>
      <c r="S104" s="273"/>
      <c r="T104" s="273"/>
      <c r="U104" s="273"/>
      <c r="V104" s="273"/>
      <c r="W104" s="273"/>
      <c r="X104" s="273"/>
      <c r="Y104" s="273"/>
      <c r="Z104" s="273"/>
      <c r="AA104" s="273"/>
      <c r="AB104" s="273"/>
      <c r="AC104" s="291"/>
      <c r="AD104" s="291"/>
      <c r="AE104" s="291"/>
      <c r="AF104" s="273"/>
      <c r="AG104" s="273"/>
      <c r="AH104" s="280"/>
      <c r="AI104" s="358"/>
    </row>
    <row r="105" spans="1:35" x14ac:dyDescent="0.25">
      <c r="A105" s="272" t="s">
        <v>488</v>
      </c>
      <c r="B105" s="273" t="s">
        <v>446</v>
      </c>
      <c r="C105" s="273"/>
      <c r="D105" s="273"/>
      <c r="E105" s="273"/>
      <c r="F105" s="273"/>
      <c r="G105" s="273"/>
      <c r="H105" s="273"/>
      <c r="I105" s="273"/>
      <c r="J105" s="273"/>
      <c r="K105" s="291"/>
      <c r="L105" s="273"/>
      <c r="M105" s="273"/>
      <c r="N105" s="273"/>
      <c r="O105" s="273"/>
      <c r="P105" s="273"/>
      <c r="Q105" s="273"/>
      <c r="R105" s="273"/>
      <c r="S105" s="273"/>
      <c r="T105" s="273"/>
      <c r="U105" s="273"/>
      <c r="V105" s="273"/>
      <c r="W105" s="273"/>
      <c r="X105" s="273"/>
      <c r="Y105" s="273"/>
      <c r="Z105" s="273"/>
      <c r="AA105" s="273"/>
      <c r="AB105" s="273"/>
      <c r="AC105" s="291"/>
      <c r="AD105" s="291"/>
      <c r="AE105" s="291"/>
      <c r="AF105" s="273"/>
      <c r="AG105" s="273"/>
      <c r="AH105" s="280"/>
      <c r="AI105" s="374"/>
    </row>
    <row r="106" spans="1:35" s="154" customFormat="1" x14ac:dyDescent="0.25">
      <c r="A106" s="272" t="s">
        <v>567</v>
      </c>
      <c r="B106" s="273"/>
      <c r="C106" s="273"/>
      <c r="D106" s="273" t="s">
        <v>141</v>
      </c>
      <c r="E106" s="273"/>
      <c r="F106" s="273"/>
      <c r="G106" s="273"/>
      <c r="H106" s="273"/>
      <c r="I106" s="273"/>
      <c r="J106" s="273"/>
      <c r="K106" s="291"/>
      <c r="L106" s="273"/>
      <c r="M106" s="273"/>
      <c r="N106" s="273"/>
      <c r="O106" s="273"/>
      <c r="P106" s="273"/>
      <c r="Q106" s="273"/>
      <c r="R106" s="273"/>
      <c r="S106" s="273"/>
      <c r="T106" s="273"/>
      <c r="U106" s="273"/>
      <c r="V106" s="273"/>
      <c r="W106" s="273"/>
      <c r="X106" s="273"/>
      <c r="Y106" s="273"/>
      <c r="Z106" s="273"/>
      <c r="AA106" s="273"/>
      <c r="AB106" s="273"/>
      <c r="AC106" s="291"/>
      <c r="AD106" s="291"/>
      <c r="AE106" s="291"/>
      <c r="AF106" s="273"/>
      <c r="AG106" s="273"/>
      <c r="AH106" s="280"/>
      <c r="AI106" s="358"/>
    </row>
    <row r="107" spans="1:35" s="154" customFormat="1" x14ac:dyDescent="0.25">
      <c r="A107" s="272" t="s">
        <v>568</v>
      </c>
      <c r="B107" s="273"/>
      <c r="C107" s="273"/>
      <c r="D107" s="273" t="s">
        <v>142</v>
      </c>
      <c r="E107" s="273"/>
      <c r="F107" s="273"/>
      <c r="G107" s="273"/>
      <c r="H107" s="273"/>
      <c r="I107" s="273"/>
      <c r="J107" s="273"/>
      <c r="K107" s="291"/>
      <c r="L107" s="273"/>
      <c r="M107" s="273"/>
      <c r="N107" s="273"/>
      <c r="O107" s="273"/>
      <c r="P107" s="273"/>
      <c r="Q107" s="273"/>
      <c r="R107" s="273"/>
      <c r="S107" s="273"/>
      <c r="T107" s="273"/>
      <c r="U107" s="273"/>
      <c r="V107" s="273"/>
      <c r="W107" s="273"/>
      <c r="X107" s="273"/>
      <c r="Y107" s="273"/>
      <c r="Z107" s="273"/>
      <c r="AA107" s="273"/>
      <c r="AB107" s="273"/>
      <c r="AC107" s="291"/>
      <c r="AD107" s="291"/>
      <c r="AE107" s="291"/>
      <c r="AF107" s="273"/>
      <c r="AG107" s="273"/>
      <c r="AH107" s="280"/>
      <c r="AI107" s="358"/>
    </row>
    <row r="108" spans="1:35" x14ac:dyDescent="0.25">
      <c r="A108" s="272" t="s">
        <v>489</v>
      </c>
      <c r="B108" s="273" t="s">
        <v>447</v>
      </c>
      <c r="C108" s="273"/>
      <c r="D108" s="273"/>
      <c r="E108" s="273"/>
      <c r="F108" s="273"/>
      <c r="G108" s="273"/>
      <c r="H108" s="273"/>
      <c r="I108" s="273"/>
      <c r="J108" s="273"/>
      <c r="K108" s="291"/>
      <c r="L108" s="273"/>
      <c r="M108" s="273"/>
      <c r="N108" s="273"/>
      <c r="O108" s="273"/>
      <c r="P108" s="273"/>
      <c r="Q108" s="273"/>
      <c r="R108" s="273"/>
      <c r="S108" s="273"/>
      <c r="T108" s="273"/>
      <c r="U108" s="273"/>
      <c r="V108" s="273"/>
      <c r="W108" s="273"/>
      <c r="X108" s="273"/>
      <c r="Y108" s="273"/>
      <c r="Z108" s="273"/>
      <c r="AA108" s="273"/>
      <c r="AB108" s="273"/>
      <c r="AC108" s="291"/>
      <c r="AD108" s="291"/>
      <c r="AE108" s="291"/>
      <c r="AF108" s="273"/>
      <c r="AG108" s="273"/>
      <c r="AH108" s="280"/>
      <c r="AI108" s="374"/>
    </row>
    <row r="109" spans="1:35" s="154" customFormat="1" x14ac:dyDescent="0.25">
      <c r="A109" s="272" t="s">
        <v>569</v>
      </c>
      <c r="B109" s="273"/>
      <c r="C109" s="273"/>
      <c r="D109" s="273" t="s">
        <v>141</v>
      </c>
      <c r="E109" s="273"/>
      <c r="F109" s="273"/>
      <c r="G109" s="273"/>
      <c r="H109" s="273"/>
      <c r="I109" s="273"/>
      <c r="J109" s="273"/>
      <c r="K109" s="291"/>
      <c r="L109" s="273"/>
      <c r="M109" s="273"/>
      <c r="N109" s="273"/>
      <c r="O109" s="273"/>
      <c r="P109" s="273"/>
      <c r="Q109" s="273"/>
      <c r="R109" s="273"/>
      <c r="S109" s="273"/>
      <c r="T109" s="273"/>
      <c r="U109" s="273"/>
      <c r="V109" s="273"/>
      <c r="W109" s="273"/>
      <c r="X109" s="273"/>
      <c r="Y109" s="273"/>
      <c r="Z109" s="273"/>
      <c r="AA109" s="273"/>
      <c r="AB109" s="273"/>
      <c r="AC109" s="291"/>
      <c r="AD109" s="291"/>
      <c r="AE109" s="291"/>
      <c r="AF109" s="273"/>
      <c r="AG109" s="273"/>
      <c r="AH109" s="280"/>
      <c r="AI109" s="358"/>
    </row>
    <row r="110" spans="1:35" s="154" customFormat="1" x14ac:dyDescent="0.25">
      <c r="A110" s="272" t="s">
        <v>570</v>
      </c>
      <c r="B110" s="273"/>
      <c r="C110" s="273"/>
      <c r="D110" s="273" t="s">
        <v>142</v>
      </c>
      <c r="E110" s="273"/>
      <c r="F110" s="273"/>
      <c r="G110" s="273"/>
      <c r="H110" s="273"/>
      <c r="I110" s="273"/>
      <c r="J110" s="273"/>
      <c r="K110" s="291"/>
      <c r="L110" s="273"/>
      <c r="M110" s="273"/>
      <c r="N110" s="273"/>
      <c r="O110" s="273"/>
      <c r="P110" s="273"/>
      <c r="Q110" s="273"/>
      <c r="R110" s="273"/>
      <c r="S110" s="273"/>
      <c r="T110" s="273"/>
      <c r="U110" s="273"/>
      <c r="V110" s="273"/>
      <c r="W110" s="273"/>
      <c r="X110" s="273"/>
      <c r="Y110" s="273"/>
      <c r="Z110" s="273"/>
      <c r="AA110" s="273"/>
      <c r="AB110" s="273"/>
      <c r="AC110" s="291"/>
      <c r="AD110" s="291"/>
      <c r="AE110" s="291"/>
      <c r="AF110" s="273"/>
      <c r="AG110" s="273"/>
      <c r="AH110" s="280"/>
      <c r="AI110" s="358"/>
    </row>
    <row r="111" spans="1:35" x14ac:dyDescent="0.25">
      <c r="A111" s="272" t="s">
        <v>490</v>
      </c>
      <c r="B111" s="273" t="s">
        <v>448</v>
      </c>
      <c r="C111" s="273"/>
      <c r="D111" s="273"/>
      <c r="E111" s="273"/>
      <c r="F111" s="273"/>
      <c r="G111" s="273"/>
      <c r="H111" s="273"/>
      <c r="I111" s="273"/>
      <c r="J111" s="273"/>
      <c r="K111" s="291"/>
      <c r="L111" s="273"/>
      <c r="M111" s="273"/>
      <c r="N111" s="273"/>
      <c r="O111" s="273"/>
      <c r="P111" s="273"/>
      <c r="Q111" s="273"/>
      <c r="R111" s="273"/>
      <c r="S111" s="273"/>
      <c r="T111" s="273"/>
      <c r="U111" s="273"/>
      <c r="V111" s="273"/>
      <c r="W111" s="273"/>
      <c r="X111" s="273"/>
      <c r="Y111" s="273"/>
      <c r="Z111" s="273"/>
      <c r="AA111" s="273"/>
      <c r="AB111" s="273"/>
      <c r="AC111" s="291"/>
      <c r="AD111" s="291"/>
      <c r="AE111" s="291"/>
      <c r="AF111" s="273"/>
      <c r="AG111" s="273"/>
      <c r="AH111" s="280"/>
      <c r="AI111" s="374"/>
    </row>
    <row r="112" spans="1:35" s="154" customFormat="1" x14ac:dyDescent="0.25">
      <c r="A112" s="272" t="s">
        <v>571</v>
      </c>
      <c r="B112" s="273"/>
      <c r="C112" s="273"/>
      <c r="D112" s="273" t="s">
        <v>141</v>
      </c>
      <c r="E112" s="273"/>
      <c r="F112" s="273"/>
      <c r="G112" s="273"/>
      <c r="H112" s="273"/>
      <c r="I112" s="273"/>
      <c r="J112" s="273"/>
      <c r="K112" s="291"/>
      <c r="L112" s="273"/>
      <c r="M112" s="273"/>
      <c r="N112" s="273"/>
      <c r="O112" s="273"/>
      <c r="P112" s="273"/>
      <c r="Q112" s="273"/>
      <c r="R112" s="273"/>
      <c r="S112" s="273"/>
      <c r="T112" s="273"/>
      <c r="U112" s="273"/>
      <c r="V112" s="273"/>
      <c r="W112" s="273"/>
      <c r="X112" s="273"/>
      <c r="Y112" s="273"/>
      <c r="Z112" s="273"/>
      <c r="AA112" s="273"/>
      <c r="AB112" s="273"/>
      <c r="AC112" s="291"/>
      <c r="AD112" s="291"/>
      <c r="AE112" s="291"/>
      <c r="AF112" s="273"/>
      <c r="AG112" s="273"/>
      <c r="AH112" s="280"/>
      <c r="AI112" s="358"/>
    </row>
    <row r="113" spans="1:35" s="154" customFormat="1" x14ac:dyDescent="0.25">
      <c r="A113" s="272" t="s">
        <v>572</v>
      </c>
      <c r="B113" s="273"/>
      <c r="C113" s="273"/>
      <c r="D113" s="273" t="s">
        <v>142</v>
      </c>
      <c r="E113" s="273"/>
      <c r="F113" s="273"/>
      <c r="G113" s="273"/>
      <c r="H113" s="273"/>
      <c r="I113" s="273"/>
      <c r="J113" s="273"/>
      <c r="K113" s="291"/>
      <c r="L113" s="273"/>
      <c r="M113" s="273"/>
      <c r="N113" s="273"/>
      <c r="O113" s="273"/>
      <c r="P113" s="273"/>
      <c r="Q113" s="273"/>
      <c r="R113" s="273"/>
      <c r="S113" s="273"/>
      <c r="T113" s="273"/>
      <c r="U113" s="273"/>
      <c r="V113" s="273"/>
      <c r="W113" s="273"/>
      <c r="X113" s="273"/>
      <c r="Y113" s="273"/>
      <c r="Z113" s="273"/>
      <c r="AA113" s="273"/>
      <c r="AB113" s="273"/>
      <c r="AC113" s="291"/>
      <c r="AD113" s="291"/>
      <c r="AE113" s="291"/>
      <c r="AF113" s="273"/>
      <c r="AG113" s="273"/>
      <c r="AH113" s="280"/>
      <c r="AI113" s="358"/>
    </row>
    <row r="114" spans="1:35" x14ac:dyDescent="0.25">
      <c r="A114" s="272" t="s">
        <v>491</v>
      </c>
      <c r="B114" s="273" t="s">
        <v>449</v>
      </c>
      <c r="C114" s="273"/>
      <c r="D114" s="273"/>
      <c r="E114" s="273"/>
      <c r="F114" s="273"/>
      <c r="G114" s="273"/>
      <c r="H114" s="273"/>
      <c r="I114" s="273"/>
      <c r="J114" s="273"/>
      <c r="K114" s="291"/>
      <c r="L114" s="273"/>
      <c r="M114" s="273"/>
      <c r="N114" s="273"/>
      <c r="O114" s="273"/>
      <c r="P114" s="273"/>
      <c r="Q114" s="273"/>
      <c r="R114" s="273"/>
      <c r="S114" s="273"/>
      <c r="T114" s="273"/>
      <c r="U114" s="273"/>
      <c r="V114" s="273"/>
      <c r="W114" s="273"/>
      <c r="X114" s="273"/>
      <c r="Y114" s="273"/>
      <c r="Z114" s="273"/>
      <c r="AA114" s="273"/>
      <c r="AB114" s="273"/>
      <c r="AC114" s="291"/>
      <c r="AD114" s="291"/>
      <c r="AE114" s="291"/>
      <c r="AF114" s="273"/>
      <c r="AG114" s="273"/>
      <c r="AH114" s="280"/>
      <c r="AI114" s="374"/>
    </row>
    <row r="115" spans="1:35" s="154" customFormat="1" x14ac:dyDescent="0.25">
      <c r="A115" s="272" t="s">
        <v>573</v>
      </c>
      <c r="B115" s="273"/>
      <c r="C115" s="273"/>
      <c r="D115" s="273" t="s">
        <v>141</v>
      </c>
      <c r="E115" s="273"/>
      <c r="F115" s="273"/>
      <c r="G115" s="273"/>
      <c r="H115" s="273"/>
      <c r="I115" s="273"/>
      <c r="J115" s="273"/>
      <c r="K115" s="291"/>
      <c r="L115" s="273"/>
      <c r="M115" s="273"/>
      <c r="N115" s="273"/>
      <c r="O115" s="273"/>
      <c r="P115" s="273"/>
      <c r="Q115" s="273"/>
      <c r="R115" s="273"/>
      <c r="S115" s="273"/>
      <c r="T115" s="273"/>
      <c r="U115" s="273"/>
      <c r="V115" s="273"/>
      <c r="W115" s="273"/>
      <c r="X115" s="273"/>
      <c r="Y115" s="273"/>
      <c r="Z115" s="273"/>
      <c r="AA115" s="273"/>
      <c r="AB115" s="273"/>
      <c r="AC115" s="291"/>
      <c r="AD115" s="291"/>
      <c r="AE115" s="291"/>
      <c r="AF115" s="273"/>
      <c r="AG115" s="273"/>
      <c r="AH115" s="280"/>
      <c r="AI115" s="358"/>
    </row>
    <row r="116" spans="1:35" s="154" customFormat="1" x14ac:dyDescent="0.25">
      <c r="A116" s="272" t="s">
        <v>574</v>
      </c>
      <c r="B116" s="273"/>
      <c r="C116" s="273"/>
      <c r="D116" s="273" t="s">
        <v>142</v>
      </c>
      <c r="E116" s="273"/>
      <c r="F116" s="273"/>
      <c r="G116" s="273"/>
      <c r="H116" s="273"/>
      <c r="I116" s="273"/>
      <c r="J116" s="273"/>
      <c r="K116" s="291"/>
      <c r="L116" s="273"/>
      <c r="M116" s="273"/>
      <c r="N116" s="273"/>
      <c r="O116" s="273"/>
      <c r="P116" s="273"/>
      <c r="Q116" s="273"/>
      <c r="R116" s="273"/>
      <c r="S116" s="273"/>
      <c r="T116" s="273"/>
      <c r="U116" s="273"/>
      <c r="V116" s="273"/>
      <c r="W116" s="273"/>
      <c r="X116" s="273"/>
      <c r="Y116" s="273"/>
      <c r="Z116" s="273"/>
      <c r="AA116" s="273"/>
      <c r="AB116" s="273"/>
      <c r="AC116" s="291"/>
      <c r="AD116" s="291"/>
      <c r="AE116" s="291"/>
      <c r="AF116" s="273"/>
      <c r="AG116" s="273"/>
      <c r="AH116" s="280"/>
      <c r="AI116" s="358"/>
    </row>
    <row r="117" spans="1:35" x14ac:dyDescent="0.25">
      <c r="A117" s="272" t="s">
        <v>492</v>
      </c>
      <c r="B117" s="273" t="s">
        <v>450</v>
      </c>
      <c r="C117" s="273"/>
      <c r="D117" s="273"/>
      <c r="E117" s="273"/>
      <c r="F117" s="273"/>
      <c r="G117" s="273"/>
      <c r="H117" s="273"/>
      <c r="I117" s="273"/>
      <c r="J117" s="273"/>
      <c r="K117" s="291"/>
      <c r="L117" s="273"/>
      <c r="M117" s="273"/>
      <c r="N117" s="273"/>
      <c r="O117" s="273"/>
      <c r="P117" s="273"/>
      <c r="Q117" s="273"/>
      <c r="R117" s="273"/>
      <c r="S117" s="273"/>
      <c r="T117" s="273"/>
      <c r="U117" s="273"/>
      <c r="V117" s="273"/>
      <c r="W117" s="273"/>
      <c r="X117" s="273"/>
      <c r="Y117" s="273"/>
      <c r="Z117" s="273"/>
      <c r="AA117" s="273"/>
      <c r="AB117" s="273"/>
      <c r="AC117" s="291"/>
      <c r="AD117" s="291"/>
      <c r="AE117" s="291"/>
      <c r="AF117" s="273"/>
      <c r="AG117" s="273"/>
      <c r="AH117" s="280"/>
      <c r="AI117" s="374"/>
    </row>
    <row r="118" spans="1:35" s="154" customFormat="1" x14ac:dyDescent="0.25">
      <c r="A118" s="272" t="s">
        <v>575</v>
      </c>
      <c r="B118" s="273"/>
      <c r="C118" s="273"/>
      <c r="D118" s="273" t="s">
        <v>141</v>
      </c>
      <c r="E118" s="273"/>
      <c r="F118" s="273"/>
      <c r="G118" s="273"/>
      <c r="H118" s="273"/>
      <c r="I118" s="273"/>
      <c r="J118" s="273"/>
      <c r="K118" s="291"/>
      <c r="L118" s="273"/>
      <c r="M118" s="273"/>
      <c r="N118" s="273"/>
      <c r="O118" s="273"/>
      <c r="P118" s="273"/>
      <c r="Q118" s="273"/>
      <c r="R118" s="273"/>
      <c r="S118" s="273"/>
      <c r="T118" s="273"/>
      <c r="U118" s="273"/>
      <c r="V118" s="273"/>
      <c r="W118" s="273"/>
      <c r="X118" s="273"/>
      <c r="Y118" s="273"/>
      <c r="Z118" s="273"/>
      <c r="AA118" s="273"/>
      <c r="AB118" s="273"/>
      <c r="AC118" s="291"/>
      <c r="AD118" s="291"/>
      <c r="AE118" s="291"/>
      <c r="AF118" s="273"/>
      <c r="AG118" s="273"/>
      <c r="AH118" s="280"/>
      <c r="AI118" s="358"/>
    </row>
    <row r="119" spans="1:35" s="154" customFormat="1" x14ac:dyDescent="0.25">
      <c r="A119" s="272" t="s">
        <v>576</v>
      </c>
      <c r="B119" s="273"/>
      <c r="C119" s="273"/>
      <c r="D119" s="273" t="s">
        <v>142</v>
      </c>
      <c r="E119" s="273"/>
      <c r="F119" s="273"/>
      <c r="G119" s="273"/>
      <c r="H119" s="273"/>
      <c r="I119" s="273"/>
      <c r="J119" s="273"/>
      <c r="K119" s="291"/>
      <c r="L119" s="273"/>
      <c r="M119" s="273"/>
      <c r="N119" s="273"/>
      <c r="O119" s="273"/>
      <c r="P119" s="273"/>
      <c r="Q119" s="273"/>
      <c r="R119" s="273"/>
      <c r="S119" s="273"/>
      <c r="T119" s="273"/>
      <c r="U119" s="273"/>
      <c r="V119" s="273"/>
      <c r="W119" s="273"/>
      <c r="X119" s="273"/>
      <c r="Y119" s="273"/>
      <c r="Z119" s="273"/>
      <c r="AA119" s="273"/>
      <c r="AB119" s="273"/>
      <c r="AC119" s="291"/>
      <c r="AD119" s="291"/>
      <c r="AE119" s="291"/>
      <c r="AF119" s="273"/>
      <c r="AG119" s="273"/>
      <c r="AH119" s="280"/>
      <c r="AI119" s="358"/>
    </row>
    <row r="120" spans="1:35" x14ac:dyDescent="0.25">
      <c r="A120" s="272" t="s">
        <v>493</v>
      </c>
      <c r="B120" s="273" t="s">
        <v>451</v>
      </c>
      <c r="C120" s="273"/>
      <c r="D120" s="273"/>
      <c r="E120" s="273"/>
      <c r="F120" s="273"/>
      <c r="G120" s="273"/>
      <c r="H120" s="273"/>
      <c r="I120" s="273"/>
      <c r="J120" s="273"/>
      <c r="K120" s="291"/>
      <c r="L120" s="273"/>
      <c r="M120" s="273"/>
      <c r="N120" s="273"/>
      <c r="O120" s="273"/>
      <c r="P120" s="273"/>
      <c r="Q120" s="273"/>
      <c r="R120" s="273"/>
      <c r="S120" s="273"/>
      <c r="T120" s="273"/>
      <c r="U120" s="273"/>
      <c r="V120" s="273"/>
      <c r="W120" s="273"/>
      <c r="X120" s="273"/>
      <c r="Y120" s="273"/>
      <c r="Z120" s="273"/>
      <c r="AA120" s="273"/>
      <c r="AB120" s="273"/>
      <c r="AC120" s="291"/>
      <c r="AD120" s="291"/>
      <c r="AE120" s="291"/>
      <c r="AF120" s="273"/>
      <c r="AG120" s="273"/>
      <c r="AH120" s="280"/>
      <c r="AI120" s="374"/>
    </row>
    <row r="121" spans="1:35" s="154" customFormat="1" x14ac:dyDescent="0.25">
      <c r="A121" s="272" t="s">
        <v>577</v>
      </c>
      <c r="B121" s="273"/>
      <c r="C121" s="273"/>
      <c r="D121" s="273" t="s">
        <v>141</v>
      </c>
      <c r="E121" s="273"/>
      <c r="F121" s="273"/>
      <c r="G121" s="273"/>
      <c r="H121" s="273"/>
      <c r="I121" s="273"/>
      <c r="J121" s="273"/>
      <c r="K121" s="291"/>
      <c r="L121" s="273"/>
      <c r="M121" s="273"/>
      <c r="N121" s="273"/>
      <c r="O121" s="273"/>
      <c r="P121" s="273"/>
      <c r="Q121" s="273"/>
      <c r="R121" s="273"/>
      <c r="S121" s="273"/>
      <c r="T121" s="273"/>
      <c r="U121" s="273"/>
      <c r="V121" s="273"/>
      <c r="W121" s="273"/>
      <c r="X121" s="273"/>
      <c r="Y121" s="273"/>
      <c r="Z121" s="273"/>
      <c r="AA121" s="273"/>
      <c r="AB121" s="273"/>
      <c r="AC121" s="291"/>
      <c r="AD121" s="291"/>
      <c r="AE121" s="291"/>
      <c r="AF121" s="273"/>
      <c r="AG121" s="273"/>
      <c r="AH121" s="280"/>
      <c r="AI121" s="358"/>
    </row>
    <row r="122" spans="1:35" s="154" customFormat="1" x14ac:dyDescent="0.25">
      <c r="A122" s="272" t="s">
        <v>578</v>
      </c>
      <c r="B122" s="273"/>
      <c r="C122" s="273"/>
      <c r="D122" s="273" t="s">
        <v>142</v>
      </c>
      <c r="E122" s="273"/>
      <c r="F122" s="273"/>
      <c r="G122" s="273"/>
      <c r="H122" s="273"/>
      <c r="I122" s="273"/>
      <c r="J122" s="273"/>
      <c r="K122" s="291"/>
      <c r="L122" s="273"/>
      <c r="M122" s="273"/>
      <c r="N122" s="273"/>
      <c r="O122" s="273"/>
      <c r="P122" s="273"/>
      <c r="Q122" s="273"/>
      <c r="R122" s="273"/>
      <c r="S122" s="273"/>
      <c r="T122" s="273"/>
      <c r="U122" s="273"/>
      <c r="V122" s="273"/>
      <c r="W122" s="273"/>
      <c r="X122" s="273"/>
      <c r="Y122" s="273"/>
      <c r="Z122" s="273"/>
      <c r="AA122" s="273"/>
      <c r="AB122" s="273"/>
      <c r="AC122" s="291"/>
      <c r="AD122" s="291"/>
      <c r="AE122" s="291"/>
      <c r="AF122" s="273"/>
      <c r="AG122" s="273"/>
      <c r="AH122" s="280"/>
      <c r="AI122" s="358"/>
    </row>
  </sheetData>
  <mergeCells count="5">
    <mergeCell ref="G2:J2"/>
    <mergeCell ref="AC2:AE2"/>
    <mergeCell ref="S2:AB2"/>
    <mergeCell ref="M2:R2"/>
    <mergeCell ref="C1:D1"/>
  </mergeCells>
  <pageMargins left="0.25" right="0.25" top="0.75" bottom="0.75" header="0.3" footer="0.3"/>
  <pageSetup paperSize="3" scale="49" fitToHeight="0" pageOrder="overThenDown" orientation="landscape" r:id="rId1"/>
  <headerFooter>
    <oddHeader>&amp;CSolar Probe Plus (SPP) Failure Modes and Effects Analysis (FMEA)</oddHeader>
    <oddFooter>&amp;C&amp;A - &amp;P of &amp;N</oddFooter>
  </headerFooter>
  <colBreaks count="1" manualBreakCount="1">
    <brk id="18" max="12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showGridLines="0" view="pageBreakPreview" zoomScale="60" zoomScaleNormal="70" workbookViewId="0">
      <pane ySplit="3" topLeftCell="A4" activePane="bottomLeft" state="frozen"/>
      <selection pane="bottomLeft"/>
    </sheetView>
  </sheetViews>
  <sheetFormatPr defaultRowHeight="15" x14ac:dyDescent="0.25"/>
  <cols>
    <col min="1" max="1" width="9.5703125" style="110" bestFit="1" customWidth="1"/>
    <col min="2" max="2" width="48.85546875" style="110" customWidth="1"/>
    <col min="3" max="3" width="18" style="109" customWidth="1"/>
    <col min="4" max="4" width="20.7109375" style="110" bestFit="1" customWidth="1"/>
    <col min="5" max="5" width="23" style="110" bestFit="1" customWidth="1"/>
    <col min="6" max="6" width="9.140625" style="110"/>
    <col min="7" max="7" width="19.42578125" style="109" customWidth="1"/>
    <col min="8" max="8" width="19" style="109" customWidth="1"/>
    <col min="9" max="9" width="19.85546875" style="109" bestFit="1" customWidth="1"/>
    <col min="10" max="10" width="19.5703125" style="109" customWidth="1"/>
    <col min="11" max="11" width="11.85546875" style="110" bestFit="1" customWidth="1"/>
    <col min="12" max="12" width="11.140625" style="110" customWidth="1"/>
    <col min="13" max="13" width="15.5703125" style="110" customWidth="1"/>
    <col min="14" max="16" width="22" style="109" customWidth="1"/>
    <col min="17" max="17" width="10" style="110" customWidth="1"/>
    <col min="18" max="18" width="12.7109375" style="110" customWidth="1"/>
    <col min="19" max="19" width="15.85546875" style="110" customWidth="1"/>
    <col min="20" max="20" width="14" style="110" customWidth="1"/>
    <col min="21" max="21" width="14.5703125" style="110" customWidth="1"/>
    <col min="22" max="22" width="12.28515625" style="110" customWidth="1"/>
    <col min="23" max="23" width="13.28515625" style="110" customWidth="1"/>
    <col min="24" max="24" width="19.85546875" style="110" customWidth="1"/>
    <col min="25" max="25" width="18.28515625" style="110" customWidth="1"/>
    <col min="26" max="26" width="13.140625" style="110" customWidth="1"/>
    <col min="27" max="27" width="12.7109375" style="110" customWidth="1"/>
    <col min="28" max="28" width="17.42578125" style="110" customWidth="1"/>
    <col min="29" max="29" width="15.85546875" style="110" customWidth="1"/>
    <col min="30" max="30" width="14.85546875" style="110" customWidth="1"/>
    <col min="31" max="31" width="9.140625" style="110" customWidth="1"/>
    <col min="32" max="32" width="37.7109375" style="109" customWidth="1"/>
    <col min="33" max="33" width="10.5703125" style="110" bestFit="1" customWidth="1"/>
    <col min="34" max="16384" width="9.140625" style="110"/>
  </cols>
  <sheetData>
    <row r="1" spans="1:33" ht="45" x14ac:dyDescent="0.25">
      <c r="A1" s="109" t="s">
        <v>1690</v>
      </c>
      <c r="B1" s="109" t="s">
        <v>3841</v>
      </c>
      <c r="C1" s="461" t="s">
        <v>2202</v>
      </c>
      <c r="D1" s="461"/>
    </row>
    <row r="2" spans="1:33" s="109" customFormat="1" ht="15" customHeight="1" x14ac:dyDescent="0.25">
      <c r="A2" s="231"/>
      <c r="B2" s="228"/>
      <c r="C2" s="228"/>
      <c r="D2" s="228"/>
      <c r="E2" s="228"/>
      <c r="F2" s="229"/>
      <c r="G2" s="443" t="s">
        <v>5</v>
      </c>
      <c r="H2" s="443"/>
      <c r="I2" s="443"/>
      <c r="J2" s="443"/>
      <c r="K2" s="111"/>
      <c r="L2" s="322"/>
      <c r="M2" s="445" t="s">
        <v>6</v>
      </c>
      <c r="N2" s="445"/>
      <c r="O2" s="445"/>
      <c r="P2" s="445"/>
      <c r="Q2" s="445"/>
      <c r="R2" s="445"/>
      <c r="S2" s="441" t="s">
        <v>2891</v>
      </c>
      <c r="T2" s="441"/>
      <c r="U2" s="441"/>
      <c r="V2" s="441"/>
      <c r="W2" s="441"/>
      <c r="X2" s="441"/>
      <c r="Y2" s="441"/>
      <c r="Z2" s="441"/>
      <c r="AA2" s="441"/>
      <c r="AB2" s="441"/>
      <c r="AC2" s="444" t="s">
        <v>2890</v>
      </c>
      <c r="AD2" s="444"/>
      <c r="AE2" s="444"/>
    </row>
    <row r="3" spans="1:33" s="115" customFormat="1" ht="45.75" thickBot="1" x14ac:dyDescent="0.3">
      <c r="A3" s="112" t="s">
        <v>0</v>
      </c>
      <c r="B3" s="113" t="s">
        <v>2</v>
      </c>
      <c r="C3" s="113" t="s">
        <v>1</v>
      </c>
      <c r="D3" s="113" t="s">
        <v>287</v>
      </c>
      <c r="E3" s="113" t="s">
        <v>208</v>
      </c>
      <c r="F3" s="113" t="s">
        <v>7</v>
      </c>
      <c r="G3" s="321" t="s">
        <v>4</v>
      </c>
      <c r="H3" s="321" t="s">
        <v>284</v>
      </c>
      <c r="I3" s="321" t="s">
        <v>285</v>
      </c>
      <c r="J3" s="321" t="s">
        <v>286</v>
      </c>
      <c r="K3" s="113" t="s">
        <v>8</v>
      </c>
      <c r="L3" s="114" t="s">
        <v>2842</v>
      </c>
      <c r="M3" s="323" t="s">
        <v>289</v>
      </c>
      <c r="N3" s="323" t="s">
        <v>2839</v>
      </c>
      <c r="O3" s="323" t="s">
        <v>2865</v>
      </c>
      <c r="P3" s="323" t="s">
        <v>2866</v>
      </c>
      <c r="Q3" s="323" t="s">
        <v>2877</v>
      </c>
      <c r="R3" s="323" t="s">
        <v>2878</v>
      </c>
      <c r="S3" s="324" t="s">
        <v>2849</v>
      </c>
      <c r="T3" s="324" t="s">
        <v>2868</v>
      </c>
      <c r="U3" s="324" t="s">
        <v>2870</v>
      </c>
      <c r="V3" s="324" t="s">
        <v>291</v>
      </c>
      <c r="W3" s="324" t="s">
        <v>292</v>
      </c>
      <c r="X3" s="324" t="s">
        <v>2888</v>
      </c>
      <c r="Y3" s="324" t="s">
        <v>2871</v>
      </c>
      <c r="Z3" s="324" t="s">
        <v>2887</v>
      </c>
      <c r="AA3" s="324" t="s">
        <v>292</v>
      </c>
      <c r="AB3" s="324" t="s">
        <v>2884</v>
      </c>
      <c r="AC3" s="325" t="s">
        <v>2859</v>
      </c>
      <c r="AD3" s="325" t="s">
        <v>2860</v>
      </c>
      <c r="AE3" s="325" t="s">
        <v>2861</v>
      </c>
      <c r="AF3" s="392" t="s">
        <v>3538</v>
      </c>
      <c r="AG3" s="114" t="s">
        <v>3843</v>
      </c>
    </row>
    <row r="4" spans="1:33" x14ac:dyDescent="0.25">
      <c r="A4" s="312" t="s">
        <v>579</v>
      </c>
      <c r="B4" s="313" t="s">
        <v>580</v>
      </c>
      <c r="C4" s="313"/>
      <c r="D4" s="313"/>
      <c r="E4" s="313"/>
      <c r="F4" s="313"/>
      <c r="G4" s="313"/>
      <c r="H4" s="313"/>
      <c r="I4" s="313"/>
      <c r="J4" s="313"/>
      <c r="K4" s="319"/>
      <c r="L4" s="313"/>
      <c r="M4" s="313"/>
      <c r="N4" s="313"/>
      <c r="O4" s="313"/>
      <c r="P4" s="313"/>
      <c r="Q4" s="313"/>
      <c r="R4" s="313"/>
      <c r="S4" s="313"/>
      <c r="T4" s="313"/>
      <c r="U4" s="313"/>
      <c r="V4" s="313"/>
      <c r="W4" s="313"/>
      <c r="X4" s="313"/>
      <c r="Y4" s="313"/>
      <c r="Z4" s="313"/>
      <c r="AA4" s="313"/>
      <c r="AB4" s="313"/>
      <c r="AC4" s="319"/>
      <c r="AD4" s="319"/>
      <c r="AE4" s="319"/>
      <c r="AF4" s="314"/>
      <c r="AG4" s="387"/>
    </row>
    <row r="5" spans="1:33" ht="30" x14ac:dyDescent="0.25">
      <c r="A5" s="315" t="s">
        <v>596</v>
      </c>
      <c r="B5" s="316" t="s">
        <v>581</v>
      </c>
      <c r="C5" s="316" t="s">
        <v>1007</v>
      </c>
      <c r="D5" s="316"/>
      <c r="E5" s="316"/>
      <c r="F5" s="316"/>
      <c r="G5" s="316"/>
      <c r="H5" s="316"/>
      <c r="I5" s="316"/>
      <c r="J5" s="316"/>
      <c r="K5" s="320"/>
      <c r="L5" s="316"/>
      <c r="M5" s="316"/>
      <c r="N5" s="316"/>
      <c r="O5" s="316"/>
      <c r="P5" s="316"/>
      <c r="Q5" s="316"/>
      <c r="R5" s="316"/>
      <c r="S5" s="316"/>
      <c r="T5" s="316"/>
      <c r="U5" s="316"/>
      <c r="V5" s="316"/>
      <c r="W5" s="316"/>
      <c r="X5" s="316"/>
      <c r="Y5" s="316"/>
      <c r="Z5" s="316"/>
      <c r="AA5" s="316"/>
      <c r="AB5" s="316"/>
      <c r="AC5" s="320"/>
      <c r="AD5" s="320"/>
      <c r="AE5" s="320"/>
      <c r="AF5" s="317"/>
      <c r="AG5" s="388"/>
    </row>
    <row r="6" spans="1:33" ht="150" x14ac:dyDescent="0.25">
      <c r="A6" s="315" t="s">
        <v>612</v>
      </c>
      <c r="B6" s="316"/>
      <c r="C6" s="316"/>
      <c r="D6" s="316" t="s">
        <v>1008</v>
      </c>
      <c r="E6" s="316" t="s">
        <v>1009</v>
      </c>
      <c r="F6" s="316"/>
      <c r="G6" s="316" t="s">
        <v>1010</v>
      </c>
      <c r="H6" s="316" t="s">
        <v>1046</v>
      </c>
      <c r="I6" s="316" t="s">
        <v>1012</v>
      </c>
      <c r="J6" s="316" t="s">
        <v>1011</v>
      </c>
      <c r="K6" s="320">
        <v>2</v>
      </c>
      <c r="L6" s="281" t="s">
        <v>949</v>
      </c>
      <c r="M6" s="316" t="s">
        <v>950</v>
      </c>
      <c r="N6" s="316" t="s">
        <v>1013</v>
      </c>
      <c r="O6" s="316"/>
      <c r="P6" s="316"/>
      <c r="Q6" s="316" t="s">
        <v>1014</v>
      </c>
      <c r="R6" s="316"/>
      <c r="S6" s="316"/>
      <c r="T6" s="316"/>
      <c r="U6" s="316"/>
      <c r="V6" s="316" t="s">
        <v>1014</v>
      </c>
      <c r="W6" s="316" t="s">
        <v>1015</v>
      </c>
      <c r="X6" s="316"/>
      <c r="Y6" s="316"/>
      <c r="Z6" s="316"/>
      <c r="AA6" s="316"/>
      <c r="AB6" s="316"/>
      <c r="AC6" s="320"/>
      <c r="AD6" s="320"/>
      <c r="AE6" s="320"/>
      <c r="AF6" s="317"/>
      <c r="AG6" s="388"/>
    </row>
    <row r="7" spans="1:33" ht="75" x14ac:dyDescent="0.25">
      <c r="A7" s="315" t="s">
        <v>597</v>
      </c>
      <c r="B7" s="316" t="s">
        <v>582</v>
      </c>
      <c r="C7" s="316" t="s">
        <v>1016</v>
      </c>
      <c r="D7" s="316"/>
      <c r="E7" s="316"/>
      <c r="F7" s="316"/>
      <c r="G7" s="316"/>
      <c r="H7" s="316"/>
      <c r="I7" s="316"/>
      <c r="J7" s="316"/>
      <c r="K7" s="320"/>
      <c r="L7" s="281"/>
      <c r="M7" s="316"/>
      <c r="N7" s="316"/>
      <c r="O7" s="316"/>
      <c r="P7" s="316"/>
      <c r="Q7" s="316"/>
      <c r="R7" s="316"/>
      <c r="S7" s="316"/>
      <c r="T7" s="316"/>
      <c r="U7" s="316"/>
      <c r="V7" s="316"/>
      <c r="W7" s="316"/>
      <c r="X7" s="316"/>
      <c r="Y7" s="316"/>
      <c r="Z7" s="316"/>
      <c r="AA7" s="316"/>
      <c r="AB7" s="316"/>
      <c r="AC7" s="320"/>
      <c r="AD7" s="320"/>
      <c r="AE7" s="320"/>
      <c r="AF7" s="317"/>
      <c r="AG7" s="388"/>
    </row>
    <row r="8" spans="1:33" ht="150" x14ac:dyDescent="0.25">
      <c r="A8" s="315" t="s">
        <v>613</v>
      </c>
      <c r="B8" s="316"/>
      <c r="C8" s="316"/>
      <c r="D8" s="316" t="s">
        <v>1008</v>
      </c>
      <c r="E8" s="316" t="s">
        <v>1009</v>
      </c>
      <c r="F8" s="316"/>
      <c r="G8" s="316" t="s">
        <v>1010</v>
      </c>
      <c r="H8" s="316" t="s">
        <v>1046</v>
      </c>
      <c r="I8" s="316" t="s">
        <v>1012</v>
      </c>
      <c r="J8" s="316" t="s">
        <v>1017</v>
      </c>
      <c r="K8" s="320">
        <v>2</v>
      </c>
      <c r="L8" s="281" t="s">
        <v>949</v>
      </c>
      <c r="M8" s="316" t="s">
        <v>950</v>
      </c>
      <c r="N8" s="316" t="s">
        <v>1013</v>
      </c>
      <c r="O8" s="316"/>
      <c r="P8" s="316"/>
      <c r="Q8" s="316" t="s">
        <v>1014</v>
      </c>
      <c r="R8" s="316"/>
      <c r="S8" s="316"/>
      <c r="T8" s="316"/>
      <c r="U8" s="316"/>
      <c r="V8" s="316" t="s">
        <v>1014</v>
      </c>
      <c r="W8" s="316" t="s">
        <v>1015</v>
      </c>
      <c r="X8" s="316"/>
      <c r="Y8" s="316"/>
      <c r="Z8" s="316"/>
      <c r="AA8" s="316"/>
      <c r="AB8" s="316"/>
      <c r="AC8" s="320"/>
      <c r="AD8" s="320"/>
      <c r="AE8" s="320"/>
      <c r="AF8" s="317"/>
      <c r="AG8" s="388"/>
    </row>
    <row r="9" spans="1:33" ht="45" x14ac:dyDescent="0.25">
      <c r="A9" s="315" t="s">
        <v>583</v>
      </c>
      <c r="B9" s="316" t="s">
        <v>584</v>
      </c>
      <c r="C9" s="316" t="s">
        <v>1018</v>
      </c>
      <c r="D9" s="316"/>
      <c r="E9" s="316"/>
      <c r="F9" s="316"/>
      <c r="G9" s="316"/>
      <c r="H9" s="316"/>
      <c r="I9" s="316"/>
      <c r="J9" s="316"/>
      <c r="K9" s="320"/>
      <c r="L9" s="281"/>
      <c r="M9" s="316"/>
      <c r="N9" s="316"/>
      <c r="O9" s="316"/>
      <c r="P9" s="316"/>
      <c r="Q9" s="316"/>
      <c r="R9" s="316"/>
      <c r="S9" s="316"/>
      <c r="T9" s="316"/>
      <c r="U9" s="316"/>
      <c r="V9" s="316"/>
      <c r="W9" s="316"/>
      <c r="X9" s="316"/>
      <c r="Y9" s="316"/>
      <c r="Z9" s="316"/>
      <c r="AA9" s="316"/>
      <c r="AB9" s="316"/>
      <c r="AC9" s="320"/>
      <c r="AD9" s="320"/>
      <c r="AE9" s="320"/>
      <c r="AF9" s="317"/>
      <c r="AG9" s="388"/>
    </row>
    <row r="10" spans="1:33" x14ac:dyDescent="0.25">
      <c r="A10" s="315" t="s">
        <v>598</v>
      </c>
      <c r="B10" s="316" t="s">
        <v>585</v>
      </c>
      <c r="C10" s="316"/>
      <c r="D10" s="316"/>
      <c r="E10" s="316"/>
      <c r="F10" s="316"/>
      <c r="G10" s="316"/>
      <c r="H10" s="316"/>
      <c r="I10" s="316"/>
      <c r="J10" s="316"/>
      <c r="K10" s="320"/>
      <c r="L10" s="281"/>
      <c r="M10" s="316"/>
      <c r="N10" s="316"/>
      <c r="O10" s="316"/>
      <c r="P10" s="316"/>
      <c r="Q10" s="316"/>
      <c r="R10" s="316"/>
      <c r="S10" s="316"/>
      <c r="T10" s="316"/>
      <c r="U10" s="316"/>
      <c r="V10" s="316"/>
      <c r="W10" s="316"/>
      <c r="X10" s="316"/>
      <c r="Y10" s="316"/>
      <c r="Z10" s="316"/>
      <c r="AA10" s="316"/>
      <c r="AB10" s="316"/>
      <c r="AC10" s="320"/>
      <c r="AD10" s="320"/>
      <c r="AE10" s="320"/>
      <c r="AF10" s="317"/>
      <c r="AG10" s="388"/>
    </row>
    <row r="11" spans="1:33" ht="150" x14ac:dyDescent="0.25">
      <c r="A11" s="315" t="s">
        <v>615</v>
      </c>
      <c r="B11" s="316"/>
      <c r="C11" s="316"/>
      <c r="D11" s="316" t="s">
        <v>1019</v>
      </c>
      <c r="E11" s="316" t="s">
        <v>1020</v>
      </c>
      <c r="F11" s="316"/>
      <c r="G11" s="316" t="s">
        <v>1021</v>
      </c>
      <c r="H11" s="316" t="s">
        <v>1022</v>
      </c>
      <c r="I11" s="316" t="s">
        <v>1022</v>
      </c>
      <c r="J11" s="316" t="s">
        <v>1022</v>
      </c>
      <c r="K11" s="393" t="s">
        <v>3903</v>
      </c>
      <c r="L11" s="281" t="s">
        <v>3572</v>
      </c>
      <c r="M11" s="316" t="s">
        <v>950</v>
      </c>
      <c r="N11" s="316" t="s">
        <v>1023</v>
      </c>
      <c r="O11" s="316"/>
      <c r="P11" s="316"/>
      <c r="Q11" s="316" t="s">
        <v>1014</v>
      </c>
      <c r="R11" s="316"/>
      <c r="S11" s="316"/>
      <c r="T11" s="316"/>
      <c r="U11" s="316"/>
      <c r="V11" s="316" t="s">
        <v>1014</v>
      </c>
      <c r="W11" s="316" t="s">
        <v>1024</v>
      </c>
      <c r="X11" s="316"/>
      <c r="Y11" s="316"/>
      <c r="Z11" s="316"/>
      <c r="AA11" s="316"/>
      <c r="AB11" s="316"/>
      <c r="AC11" s="320"/>
      <c r="AD11" s="320"/>
      <c r="AE11" s="320"/>
      <c r="AF11" s="317"/>
      <c r="AG11" s="388" t="s">
        <v>3186</v>
      </c>
    </row>
    <row r="12" spans="1:33" ht="90" x14ac:dyDescent="0.25">
      <c r="A12" s="315" t="s">
        <v>616</v>
      </c>
      <c r="B12" s="316"/>
      <c r="C12" s="316"/>
      <c r="D12" s="316" t="s">
        <v>614</v>
      </c>
      <c r="E12" s="316" t="s">
        <v>1025</v>
      </c>
      <c r="F12" s="316"/>
      <c r="G12" s="316" t="s">
        <v>1021</v>
      </c>
      <c r="H12" s="316" t="s">
        <v>1022</v>
      </c>
      <c r="I12" s="316" t="s">
        <v>1022</v>
      </c>
      <c r="J12" s="316" t="s">
        <v>1022</v>
      </c>
      <c r="K12" s="393" t="s">
        <v>3903</v>
      </c>
      <c r="L12" s="281" t="s">
        <v>3572</v>
      </c>
      <c r="M12" s="316" t="s">
        <v>950</v>
      </c>
      <c r="N12" s="316" t="s">
        <v>1023</v>
      </c>
      <c r="O12" s="316"/>
      <c r="P12" s="316"/>
      <c r="Q12" s="316" t="s">
        <v>1014</v>
      </c>
      <c r="R12" s="316"/>
      <c r="S12" s="316"/>
      <c r="T12" s="316"/>
      <c r="U12" s="316"/>
      <c r="V12" s="316" t="s">
        <v>1014</v>
      </c>
      <c r="W12" s="316" t="s">
        <v>1024</v>
      </c>
      <c r="X12" s="316"/>
      <c r="Y12" s="316"/>
      <c r="Z12" s="316"/>
      <c r="AA12" s="316"/>
      <c r="AB12" s="316"/>
      <c r="AC12" s="320"/>
      <c r="AD12" s="320"/>
      <c r="AE12" s="320"/>
      <c r="AF12" s="317"/>
      <c r="AG12" s="388" t="s">
        <v>3186</v>
      </c>
    </row>
    <row r="13" spans="1:33" x14ac:dyDescent="0.25">
      <c r="A13" s="315" t="s">
        <v>599</v>
      </c>
      <c r="B13" s="316" t="s">
        <v>586</v>
      </c>
      <c r="C13" s="316"/>
      <c r="D13" s="316"/>
      <c r="E13" s="316"/>
      <c r="F13" s="316"/>
      <c r="G13" s="316"/>
      <c r="H13" s="316"/>
      <c r="I13" s="316"/>
      <c r="J13" s="316"/>
      <c r="K13" s="320"/>
      <c r="L13" s="281"/>
      <c r="M13" s="316"/>
      <c r="N13" s="316"/>
      <c r="O13" s="316"/>
      <c r="P13" s="316"/>
      <c r="Q13" s="316"/>
      <c r="R13" s="316"/>
      <c r="S13" s="316"/>
      <c r="T13" s="316"/>
      <c r="U13" s="316"/>
      <c r="V13" s="316"/>
      <c r="W13" s="316"/>
      <c r="X13" s="316"/>
      <c r="Y13" s="316"/>
      <c r="Z13" s="316"/>
      <c r="AA13" s="316"/>
      <c r="AB13" s="316"/>
      <c r="AC13" s="320"/>
      <c r="AD13" s="320"/>
      <c r="AE13" s="320"/>
      <c r="AF13" s="317"/>
      <c r="AG13" s="388"/>
    </row>
    <row r="14" spans="1:33" ht="150" x14ac:dyDescent="0.25">
      <c r="A14" s="315" t="s">
        <v>617</v>
      </c>
      <c r="B14" s="316"/>
      <c r="C14" s="316"/>
      <c r="D14" s="316" t="s">
        <v>1019</v>
      </c>
      <c r="E14" s="316" t="s">
        <v>1020</v>
      </c>
      <c r="F14" s="316"/>
      <c r="G14" s="316" t="s">
        <v>1021</v>
      </c>
      <c r="H14" s="316" t="s">
        <v>1022</v>
      </c>
      <c r="I14" s="316" t="s">
        <v>1022</v>
      </c>
      <c r="J14" s="316" t="s">
        <v>1022</v>
      </c>
      <c r="K14" s="393" t="s">
        <v>3903</v>
      </c>
      <c r="L14" s="281" t="s">
        <v>3572</v>
      </c>
      <c r="M14" s="316" t="s">
        <v>950</v>
      </c>
      <c r="N14" s="316" t="s">
        <v>1023</v>
      </c>
      <c r="O14" s="316"/>
      <c r="P14" s="316"/>
      <c r="Q14" s="316" t="s">
        <v>1014</v>
      </c>
      <c r="R14" s="316"/>
      <c r="S14" s="316"/>
      <c r="T14" s="316"/>
      <c r="U14" s="316"/>
      <c r="V14" s="316" t="s">
        <v>1014</v>
      </c>
      <c r="W14" s="316" t="s">
        <v>1024</v>
      </c>
      <c r="X14" s="316"/>
      <c r="Y14" s="316"/>
      <c r="Z14" s="316"/>
      <c r="AA14" s="316"/>
      <c r="AB14" s="316"/>
      <c r="AC14" s="320"/>
      <c r="AD14" s="320"/>
      <c r="AE14" s="320"/>
      <c r="AF14" s="317"/>
      <c r="AG14" s="388" t="s">
        <v>3186</v>
      </c>
    </row>
    <row r="15" spans="1:33" ht="90" x14ac:dyDescent="0.25">
      <c r="A15" s="315" t="s">
        <v>618</v>
      </c>
      <c r="B15" s="316"/>
      <c r="C15" s="316"/>
      <c r="D15" s="316" t="s">
        <v>614</v>
      </c>
      <c r="E15" s="316" t="s">
        <v>1025</v>
      </c>
      <c r="F15" s="316"/>
      <c r="G15" s="316" t="s">
        <v>1021</v>
      </c>
      <c r="H15" s="316" t="s">
        <v>1022</v>
      </c>
      <c r="I15" s="316" t="s">
        <v>1022</v>
      </c>
      <c r="J15" s="316" t="s">
        <v>1022</v>
      </c>
      <c r="K15" s="393" t="s">
        <v>3903</v>
      </c>
      <c r="L15" s="281" t="s">
        <v>3572</v>
      </c>
      <c r="M15" s="316" t="s">
        <v>950</v>
      </c>
      <c r="N15" s="316" t="s">
        <v>1023</v>
      </c>
      <c r="O15" s="316"/>
      <c r="P15" s="316"/>
      <c r="Q15" s="316" t="s">
        <v>1014</v>
      </c>
      <c r="R15" s="316"/>
      <c r="S15" s="316"/>
      <c r="T15" s="316"/>
      <c r="U15" s="316"/>
      <c r="V15" s="316" t="s">
        <v>1014</v>
      </c>
      <c r="W15" s="316" t="s">
        <v>1024</v>
      </c>
      <c r="X15" s="316"/>
      <c r="Y15" s="316"/>
      <c r="Z15" s="316"/>
      <c r="AA15" s="316"/>
      <c r="AB15" s="316"/>
      <c r="AC15" s="320"/>
      <c r="AD15" s="320"/>
      <c r="AE15" s="320"/>
      <c r="AF15" s="317"/>
      <c r="AG15" s="388" t="s">
        <v>3186</v>
      </c>
    </row>
    <row r="16" spans="1:33" x14ac:dyDescent="0.25">
      <c r="A16" s="315" t="s">
        <v>600</v>
      </c>
      <c r="B16" s="316" t="s">
        <v>587</v>
      </c>
      <c r="C16" s="316"/>
      <c r="D16" s="316"/>
      <c r="E16" s="316"/>
      <c r="F16" s="316"/>
      <c r="G16" s="316"/>
      <c r="H16" s="316"/>
      <c r="I16" s="316"/>
      <c r="J16" s="316"/>
      <c r="K16" s="320"/>
      <c r="L16" s="281"/>
      <c r="M16" s="316"/>
      <c r="N16" s="316"/>
      <c r="O16" s="316"/>
      <c r="P16" s="316"/>
      <c r="Q16" s="316"/>
      <c r="R16" s="316"/>
      <c r="S16" s="316"/>
      <c r="T16" s="316"/>
      <c r="U16" s="316"/>
      <c r="V16" s="316"/>
      <c r="W16" s="316"/>
      <c r="X16" s="316"/>
      <c r="Y16" s="316"/>
      <c r="Z16" s="316"/>
      <c r="AA16" s="316"/>
      <c r="AB16" s="316"/>
      <c r="AC16" s="320"/>
      <c r="AD16" s="320"/>
      <c r="AE16" s="320"/>
      <c r="AF16" s="317"/>
      <c r="AG16" s="388"/>
    </row>
    <row r="17" spans="1:33" ht="150" x14ac:dyDescent="0.25">
      <c r="A17" s="315" t="s">
        <v>619</v>
      </c>
      <c r="B17" s="316"/>
      <c r="C17" s="316"/>
      <c r="D17" s="316" t="s">
        <v>1019</v>
      </c>
      <c r="E17" s="316" t="s">
        <v>1020</v>
      </c>
      <c r="F17" s="316"/>
      <c r="G17" s="316" t="s">
        <v>1021</v>
      </c>
      <c r="H17" s="316" t="s">
        <v>1022</v>
      </c>
      <c r="I17" s="316" t="s">
        <v>1022</v>
      </c>
      <c r="J17" s="316" t="s">
        <v>1022</v>
      </c>
      <c r="K17" s="393" t="s">
        <v>3903</v>
      </c>
      <c r="L17" s="281" t="s">
        <v>3572</v>
      </c>
      <c r="M17" s="316" t="s">
        <v>950</v>
      </c>
      <c r="N17" s="316" t="s">
        <v>1023</v>
      </c>
      <c r="O17" s="316"/>
      <c r="P17" s="316"/>
      <c r="Q17" s="316" t="s">
        <v>1014</v>
      </c>
      <c r="R17" s="316"/>
      <c r="S17" s="316"/>
      <c r="T17" s="316"/>
      <c r="U17" s="316"/>
      <c r="V17" s="316" t="s">
        <v>1014</v>
      </c>
      <c r="W17" s="316" t="s">
        <v>1024</v>
      </c>
      <c r="X17" s="316"/>
      <c r="Y17" s="316"/>
      <c r="Z17" s="316"/>
      <c r="AA17" s="316"/>
      <c r="AB17" s="316"/>
      <c r="AC17" s="320"/>
      <c r="AD17" s="320"/>
      <c r="AE17" s="320"/>
      <c r="AF17" s="317"/>
      <c r="AG17" s="388" t="s">
        <v>3186</v>
      </c>
    </row>
    <row r="18" spans="1:33" ht="90" x14ac:dyDescent="0.25">
      <c r="A18" s="315" t="s">
        <v>620</v>
      </c>
      <c r="B18" s="316"/>
      <c r="C18" s="316"/>
      <c r="D18" s="316" t="s">
        <v>614</v>
      </c>
      <c r="E18" s="316" t="s">
        <v>1025</v>
      </c>
      <c r="F18" s="316"/>
      <c r="G18" s="316" t="s">
        <v>1021</v>
      </c>
      <c r="H18" s="316" t="s">
        <v>1022</v>
      </c>
      <c r="I18" s="316" t="s">
        <v>1022</v>
      </c>
      <c r="J18" s="316" t="s">
        <v>1022</v>
      </c>
      <c r="K18" s="393" t="s">
        <v>3903</v>
      </c>
      <c r="L18" s="281" t="s">
        <v>3572</v>
      </c>
      <c r="M18" s="316" t="s">
        <v>950</v>
      </c>
      <c r="N18" s="316" t="s">
        <v>1023</v>
      </c>
      <c r="O18" s="316"/>
      <c r="P18" s="316"/>
      <c r="Q18" s="316" t="s">
        <v>1014</v>
      </c>
      <c r="R18" s="316"/>
      <c r="S18" s="316"/>
      <c r="T18" s="316"/>
      <c r="U18" s="316"/>
      <c r="V18" s="316" t="s">
        <v>1014</v>
      </c>
      <c r="W18" s="316" t="s">
        <v>1024</v>
      </c>
      <c r="X18" s="316"/>
      <c r="Y18" s="316"/>
      <c r="Z18" s="316"/>
      <c r="AA18" s="316"/>
      <c r="AB18" s="316"/>
      <c r="AC18" s="320"/>
      <c r="AD18" s="320"/>
      <c r="AE18" s="320"/>
      <c r="AF18" s="317"/>
      <c r="AG18" s="388" t="s">
        <v>3186</v>
      </c>
    </row>
    <row r="19" spans="1:33" x14ac:dyDescent="0.25">
      <c r="A19" s="315" t="s">
        <v>601</v>
      </c>
      <c r="B19" s="316" t="s">
        <v>588</v>
      </c>
      <c r="C19" s="316"/>
      <c r="D19" s="316"/>
      <c r="E19" s="316"/>
      <c r="F19" s="316"/>
      <c r="G19" s="316"/>
      <c r="H19" s="316"/>
      <c r="I19" s="316"/>
      <c r="J19" s="316"/>
      <c r="K19" s="320"/>
      <c r="L19" s="281"/>
      <c r="M19" s="316"/>
      <c r="N19" s="316"/>
      <c r="O19" s="316"/>
      <c r="P19" s="316"/>
      <c r="Q19" s="316"/>
      <c r="R19" s="316"/>
      <c r="S19" s="316"/>
      <c r="T19" s="316"/>
      <c r="U19" s="316"/>
      <c r="V19" s="316"/>
      <c r="W19" s="316"/>
      <c r="X19" s="316"/>
      <c r="Y19" s="316"/>
      <c r="Z19" s="316"/>
      <c r="AA19" s="316"/>
      <c r="AB19" s="316"/>
      <c r="AC19" s="320"/>
      <c r="AD19" s="320"/>
      <c r="AE19" s="320"/>
      <c r="AF19" s="317"/>
      <c r="AG19" s="388"/>
    </row>
    <row r="20" spans="1:33" ht="150" x14ac:dyDescent="0.25">
      <c r="A20" s="315" t="s">
        <v>621</v>
      </c>
      <c r="B20" s="316"/>
      <c r="C20" s="316"/>
      <c r="D20" s="316" t="s">
        <v>1019</v>
      </c>
      <c r="E20" s="316" t="s">
        <v>1020</v>
      </c>
      <c r="F20" s="316"/>
      <c r="G20" s="316" t="s">
        <v>1021</v>
      </c>
      <c r="H20" s="316" t="s">
        <v>1022</v>
      </c>
      <c r="I20" s="316" t="s">
        <v>1022</v>
      </c>
      <c r="J20" s="316" t="s">
        <v>1022</v>
      </c>
      <c r="K20" s="393" t="s">
        <v>3903</v>
      </c>
      <c r="L20" s="281" t="s">
        <v>3572</v>
      </c>
      <c r="M20" s="316" t="s">
        <v>950</v>
      </c>
      <c r="N20" s="316" t="s">
        <v>1023</v>
      </c>
      <c r="O20" s="316"/>
      <c r="P20" s="316"/>
      <c r="Q20" s="316" t="s">
        <v>1014</v>
      </c>
      <c r="R20" s="316"/>
      <c r="S20" s="316"/>
      <c r="T20" s="316"/>
      <c r="U20" s="316"/>
      <c r="V20" s="316" t="s">
        <v>1014</v>
      </c>
      <c r="W20" s="316" t="s">
        <v>1024</v>
      </c>
      <c r="X20" s="316"/>
      <c r="Y20" s="316"/>
      <c r="Z20" s="316"/>
      <c r="AA20" s="316"/>
      <c r="AB20" s="316"/>
      <c r="AC20" s="320"/>
      <c r="AD20" s="320"/>
      <c r="AE20" s="320"/>
      <c r="AF20" s="317"/>
      <c r="AG20" s="388" t="s">
        <v>3186</v>
      </c>
    </row>
    <row r="21" spans="1:33" ht="90" x14ac:dyDescent="0.25">
      <c r="A21" s="315" t="s">
        <v>622</v>
      </c>
      <c r="B21" s="316"/>
      <c r="C21" s="316"/>
      <c r="D21" s="316" t="s">
        <v>614</v>
      </c>
      <c r="E21" s="316" t="s">
        <v>1025</v>
      </c>
      <c r="F21" s="316"/>
      <c r="G21" s="316" t="s">
        <v>1021</v>
      </c>
      <c r="H21" s="316" t="s">
        <v>1022</v>
      </c>
      <c r="I21" s="316" t="s">
        <v>1022</v>
      </c>
      <c r="J21" s="316" t="s">
        <v>1022</v>
      </c>
      <c r="K21" s="393" t="s">
        <v>3903</v>
      </c>
      <c r="L21" s="281" t="s">
        <v>3572</v>
      </c>
      <c r="M21" s="316" t="s">
        <v>950</v>
      </c>
      <c r="N21" s="316" t="s">
        <v>1023</v>
      </c>
      <c r="O21" s="316"/>
      <c r="P21" s="316"/>
      <c r="Q21" s="316" t="s">
        <v>1014</v>
      </c>
      <c r="R21" s="316"/>
      <c r="S21" s="316"/>
      <c r="T21" s="316"/>
      <c r="U21" s="316"/>
      <c r="V21" s="316" t="s">
        <v>1014</v>
      </c>
      <c r="W21" s="316" t="s">
        <v>1024</v>
      </c>
      <c r="X21" s="316"/>
      <c r="Y21" s="316"/>
      <c r="Z21" s="316"/>
      <c r="AA21" s="316"/>
      <c r="AB21" s="316"/>
      <c r="AC21" s="320"/>
      <c r="AD21" s="320"/>
      <c r="AE21" s="320"/>
      <c r="AF21" s="317"/>
      <c r="AG21" s="388" t="s">
        <v>3186</v>
      </c>
    </row>
    <row r="22" spans="1:33" x14ac:dyDescent="0.25">
      <c r="A22" s="315" t="s">
        <v>602</v>
      </c>
      <c r="B22" s="316" t="s">
        <v>589</v>
      </c>
      <c r="C22" s="316"/>
      <c r="D22" s="316"/>
      <c r="E22" s="316"/>
      <c r="F22" s="316"/>
      <c r="G22" s="316"/>
      <c r="H22" s="316"/>
      <c r="I22" s="316"/>
      <c r="J22" s="316"/>
      <c r="K22" s="320"/>
      <c r="L22" s="281"/>
      <c r="M22" s="316"/>
      <c r="N22" s="316"/>
      <c r="O22" s="316"/>
      <c r="P22" s="316"/>
      <c r="Q22" s="316"/>
      <c r="R22" s="316"/>
      <c r="S22" s="316"/>
      <c r="T22" s="316"/>
      <c r="U22" s="316"/>
      <c r="V22" s="316"/>
      <c r="W22" s="316"/>
      <c r="X22" s="316"/>
      <c r="Y22" s="316"/>
      <c r="Z22" s="316"/>
      <c r="AA22" s="316"/>
      <c r="AB22" s="316"/>
      <c r="AC22" s="320"/>
      <c r="AD22" s="320"/>
      <c r="AE22" s="320"/>
      <c r="AF22" s="317"/>
      <c r="AG22" s="388"/>
    </row>
    <row r="23" spans="1:33" ht="150" x14ac:dyDescent="0.25">
      <c r="A23" s="315" t="s">
        <v>623</v>
      </c>
      <c r="B23" s="316"/>
      <c r="C23" s="316"/>
      <c r="D23" s="316" t="s">
        <v>1019</v>
      </c>
      <c r="E23" s="316" t="s">
        <v>1020</v>
      </c>
      <c r="F23" s="316"/>
      <c r="G23" s="316" t="s">
        <v>1021</v>
      </c>
      <c r="H23" s="316" t="s">
        <v>1022</v>
      </c>
      <c r="I23" s="316" t="s">
        <v>1022</v>
      </c>
      <c r="J23" s="316" t="s">
        <v>1022</v>
      </c>
      <c r="K23" s="393" t="s">
        <v>3903</v>
      </c>
      <c r="L23" s="281" t="s">
        <v>3572</v>
      </c>
      <c r="M23" s="316" t="s">
        <v>950</v>
      </c>
      <c r="N23" s="316" t="s">
        <v>1023</v>
      </c>
      <c r="O23" s="316"/>
      <c r="P23" s="316"/>
      <c r="Q23" s="316" t="s">
        <v>1014</v>
      </c>
      <c r="R23" s="316"/>
      <c r="S23" s="316"/>
      <c r="T23" s="316"/>
      <c r="U23" s="316"/>
      <c r="V23" s="316" t="s">
        <v>1014</v>
      </c>
      <c r="W23" s="316" t="s">
        <v>1024</v>
      </c>
      <c r="X23" s="316"/>
      <c r="Y23" s="316"/>
      <c r="Z23" s="316"/>
      <c r="AA23" s="316"/>
      <c r="AB23" s="316"/>
      <c r="AC23" s="320"/>
      <c r="AD23" s="320"/>
      <c r="AE23" s="320"/>
      <c r="AF23" s="317"/>
      <c r="AG23" s="388" t="s">
        <v>3186</v>
      </c>
    </row>
    <row r="24" spans="1:33" ht="90" x14ac:dyDescent="0.25">
      <c r="A24" s="315" t="s">
        <v>624</v>
      </c>
      <c r="B24" s="316"/>
      <c r="C24" s="316"/>
      <c r="D24" s="316" t="s">
        <v>614</v>
      </c>
      <c r="E24" s="316" t="s">
        <v>1025</v>
      </c>
      <c r="F24" s="316"/>
      <c r="G24" s="316" t="s">
        <v>1021</v>
      </c>
      <c r="H24" s="316" t="s">
        <v>1022</v>
      </c>
      <c r="I24" s="316" t="s">
        <v>1022</v>
      </c>
      <c r="J24" s="316" t="s">
        <v>1022</v>
      </c>
      <c r="K24" s="393" t="s">
        <v>3903</v>
      </c>
      <c r="L24" s="281" t="s">
        <v>3572</v>
      </c>
      <c r="M24" s="316" t="s">
        <v>950</v>
      </c>
      <c r="N24" s="316" t="s">
        <v>1023</v>
      </c>
      <c r="O24" s="316"/>
      <c r="P24" s="316"/>
      <c r="Q24" s="316" t="s">
        <v>1014</v>
      </c>
      <c r="R24" s="316"/>
      <c r="S24" s="316"/>
      <c r="T24" s="316"/>
      <c r="U24" s="316"/>
      <c r="V24" s="316" t="s">
        <v>1014</v>
      </c>
      <c r="W24" s="316" t="s">
        <v>1024</v>
      </c>
      <c r="X24" s="316"/>
      <c r="Y24" s="316"/>
      <c r="Z24" s="316"/>
      <c r="AA24" s="316"/>
      <c r="AB24" s="316"/>
      <c r="AC24" s="320"/>
      <c r="AD24" s="320"/>
      <c r="AE24" s="320"/>
      <c r="AF24" s="317"/>
      <c r="AG24" s="388" t="s">
        <v>3186</v>
      </c>
    </row>
    <row r="25" spans="1:33" x14ac:dyDescent="0.25">
      <c r="A25" s="315" t="s">
        <v>603</v>
      </c>
      <c r="B25" s="316" t="s">
        <v>590</v>
      </c>
      <c r="C25" s="316"/>
      <c r="D25" s="316"/>
      <c r="E25" s="316"/>
      <c r="F25" s="316"/>
      <c r="G25" s="316"/>
      <c r="H25" s="316"/>
      <c r="I25" s="316"/>
      <c r="J25" s="316"/>
      <c r="K25" s="320"/>
      <c r="L25" s="281"/>
      <c r="M25" s="316"/>
      <c r="N25" s="316"/>
      <c r="O25" s="316"/>
      <c r="P25" s="316"/>
      <c r="Q25" s="316"/>
      <c r="R25" s="316"/>
      <c r="S25" s="316"/>
      <c r="T25" s="316"/>
      <c r="U25" s="316"/>
      <c r="V25" s="316"/>
      <c r="W25" s="316"/>
      <c r="X25" s="316"/>
      <c r="Y25" s="316"/>
      <c r="Z25" s="316"/>
      <c r="AA25" s="316"/>
      <c r="AB25" s="316"/>
      <c r="AC25" s="320"/>
      <c r="AD25" s="320"/>
      <c r="AE25" s="320"/>
      <c r="AF25" s="317"/>
      <c r="AG25" s="388"/>
    </row>
    <row r="26" spans="1:33" ht="150" x14ac:dyDescent="0.25">
      <c r="A26" s="315" t="s">
        <v>625</v>
      </c>
      <c r="B26" s="316"/>
      <c r="C26" s="316"/>
      <c r="D26" s="316" t="s">
        <v>1019</v>
      </c>
      <c r="E26" s="316" t="s">
        <v>1020</v>
      </c>
      <c r="F26" s="316"/>
      <c r="G26" s="316" t="s">
        <v>1021</v>
      </c>
      <c r="H26" s="316" t="s">
        <v>1022</v>
      </c>
      <c r="I26" s="316" t="s">
        <v>1022</v>
      </c>
      <c r="J26" s="316" t="s">
        <v>1022</v>
      </c>
      <c r="K26" s="393" t="s">
        <v>3903</v>
      </c>
      <c r="L26" s="281" t="s">
        <v>3572</v>
      </c>
      <c r="M26" s="316" t="s">
        <v>950</v>
      </c>
      <c r="N26" s="316" t="s">
        <v>1023</v>
      </c>
      <c r="O26" s="316"/>
      <c r="P26" s="316"/>
      <c r="Q26" s="316" t="s">
        <v>1014</v>
      </c>
      <c r="R26" s="316"/>
      <c r="S26" s="316"/>
      <c r="T26" s="316"/>
      <c r="U26" s="316"/>
      <c r="V26" s="316" t="s">
        <v>1014</v>
      </c>
      <c r="W26" s="316" t="s">
        <v>1024</v>
      </c>
      <c r="X26" s="316"/>
      <c r="Y26" s="316"/>
      <c r="Z26" s="316"/>
      <c r="AA26" s="316"/>
      <c r="AB26" s="316"/>
      <c r="AC26" s="320"/>
      <c r="AD26" s="320"/>
      <c r="AE26" s="320"/>
      <c r="AF26" s="317"/>
      <c r="AG26" s="388" t="s">
        <v>3186</v>
      </c>
    </row>
    <row r="27" spans="1:33" ht="90" x14ac:dyDescent="0.25">
      <c r="A27" s="315" t="s">
        <v>626</v>
      </c>
      <c r="B27" s="316"/>
      <c r="C27" s="316"/>
      <c r="D27" s="316" t="s">
        <v>614</v>
      </c>
      <c r="E27" s="316" t="s">
        <v>1025</v>
      </c>
      <c r="F27" s="316"/>
      <c r="G27" s="316" t="s">
        <v>1021</v>
      </c>
      <c r="H27" s="316" t="s">
        <v>1022</v>
      </c>
      <c r="I27" s="316" t="s">
        <v>1022</v>
      </c>
      <c r="J27" s="316" t="s">
        <v>1022</v>
      </c>
      <c r="K27" s="393" t="s">
        <v>3903</v>
      </c>
      <c r="L27" s="281" t="s">
        <v>3572</v>
      </c>
      <c r="M27" s="316" t="s">
        <v>950</v>
      </c>
      <c r="N27" s="316" t="s">
        <v>1023</v>
      </c>
      <c r="O27" s="316"/>
      <c r="P27" s="316"/>
      <c r="Q27" s="316" t="s">
        <v>1014</v>
      </c>
      <c r="R27" s="316"/>
      <c r="S27" s="316"/>
      <c r="T27" s="316"/>
      <c r="U27" s="316"/>
      <c r="V27" s="316" t="s">
        <v>1014</v>
      </c>
      <c r="W27" s="316" t="s">
        <v>1024</v>
      </c>
      <c r="X27" s="316"/>
      <c r="Y27" s="316"/>
      <c r="Z27" s="316"/>
      <c r="AA27" s="316"/>
      <c r="AB27" s="316"/>
      <c r="AC27" s="320"/>
      <c r="AD27" s="320"/>
      <c r="AE27" s="320"/>
      <c r="AF27" s="317"/>
      <c r="AG27" s="388" t="s">
        <v>3186</v>
      </c>
    </row>
    <row r="28" spans="1:33" x14ac:dyDescent="0.25">
      <c r="A28" s="315" t="s">
        <v>591</v>
      </c>
      <c r="B28" s="316" t="s">
        <v>592</v>
      </c>
      <c r="C28" s="316"/>
      <c r="D28" s="316"/>
      <c r="E28" s="316"/>
      <c r="F28" s="316"/>
      <c r="G28" s="316"/>
      <c r="H28" s="316"/>
      <c r="I28" s="316"/>
      <c r="J28" s="316"/>
      <c r="K28" s="320"/>
      <c r="L28" s="281"/>
      <c r="M28" s="316"/>
      <c r="N28" s="316"/>
      <c r="O28" s="316"/>
      <c r="P28" s="316"/>
      <c r="Q28" s="316"/>
      <c r="R28" s="316"/>
      <c r="S28" s="316"/>
      <c r="T28" s="316"/>
      <c r="U28" s="316"/>
      <c r="V28" s="316"/>
      <c r="W28" s="316"/>
      <c r="X28" s="316"/>
      <c r="Y28" s="316"/>
      <c r="Z28" s="316"/>
      <c r="AA28" s="316"/>
      <c r="AB28" s="316"/>
      <c r="AC28" s="320"/>
      <c r="AD28" s="320"/>
      <c r="AE28" s="320"/>
      <c r="AF28" s="317"/>
      <c r="AG28" s="388"/>
    </row>
    <row r="29" spans="1:33" x14ac:dyDescent="0.25">
      <c r="A29" s="315" t="s">
        <v>606</v>
      </c>
      <c r="B29" s="316" t="s">
        <v>1047</v>
      </c>
      <c r="C29" s="316"/>
      <c r="D29" s="316"/>
      <c r="E29" s="316"/>
      <c r="F29" s="316"/>
      <c r="G29" s="316"/>
      <c r="H29" s="316"/>
      <c r="I29" s="316"/>
      <c r="J29" s="316"/>
      <c r="K29" s="320"/>
      <c r="L29" s="281"/>
      <c r="M29" s="316"/>
      <c r="N29" s="316"/>
      <c r="O29" s="316"/>
      <c r="P29" s="316"/>
      <c r="Q29" s="316"/>
      <c r="R29" s="316"/>
      <c r="S29" s="316"/>
      <c r="T29" s="316"/>
      <c r="U29" s="316"/>
      <c r="V29" s="316"/>
      <c r="W29" s="316"/>
      <c r="X29" s="316"/>
      <c r="Y29" s="316"/>
      <c r="Z29" s="316"/>
      <c r="AA29" s="316"/>
      <c r="AB29" s="316"/>
      <c r="AC29" s="320"/>
      <c r="AD29" s="320"/>
      <c r="AE29" s="320"/>
      <c r="AF29" s="317"/>
      <c r="AG29" s="388"/>
    </row>
    <row r="30" spans="1:33" ht="90" x14ac:dyDescent="0.25">
      <c r="A30" s="315" t="s">
        <v>628</v>
      </c>
      <c r="B30" s="316"/>
      <c r="C30" s="316"/>
      <c r="D30" s="316" t="s">
        <v>513</v>
      </c>
      <c r="E30" s="316" t="s">
        <v>1026</v>
      </c>
      <c r="F30" s="316"/>
      <c r="G30" s="316" t="s">
        <v>1048</v>
      </c>
      <c r="H30" s="316" t="s">
        <v>1027</v>
      </c>
      <c r="I30" s="316" t="s">
        <v>1027</v>
      </c>
      <c r="J30" s="316" t="s">
        <v>1014</v>
      </c>
      <c r="K30" s="320" t="s">
        <v>23</v>
      </c>
      <c r="L30" s="281" t="s">
        <v>3095</v>
      </c>
      <c r="M30" s="316" t="s">
        <v>950</v>
      </c>
      <c r="N30" s="316" t="s">
        <v>1028</v>
      </c>
      <c r="O30" s="281" t="s">
        <v>3573</v>
      </c>
      <c r="P30" s="281" t="s">
        <v>3574</v>
      </c>
      <c r="Q30" s="316" t="s">
        <v>1014</v>
      </c>
      <c r="R30" s="316"/>
      <c r="S30" s="281" t="s">
        <v>3535</v>
      </c>
      <c r="T30" s="281" t="s">
        <v>3575</v>
      </c>
      <c r="U30" s="281" t="s">
        <v>3046</v>
      </c>
      <c r="V30" s="316" t="s">
        <v>1014</v>
      </c>
      <c r="W30" s="316" t="s">
        <v>1029</v>
      </c>
      <c r="X30" s="281" t="s">
        <v>949</v>
      </c>
      <c r="Y30" s="316"/>
      <c r="Z30" s="316"/>
      <c r="AA30" s="316"/>
      <c r="AB30" s="316"/>
      <c r="AC30" s="320"/>
      <c r="AD30" s="320"/>
      <c r="AE30" s="320"/>
      <c r="AF30" s="318" t="s">
        <v>3576</v>
      </c>
      <c r="AG30" s="388"/>
    </row>
    <row r="31" spans="1:33" ht="60" x14ac:dyDescent="0.25">
      <c r="A31" s="315" t="s">
        <v>629</v>
      </c>
      <c r="B31" s="316"/>
      <c r="C31" s="316"/>
      <c r="D31" s="316" t="s">
        <v>514</v>
      </c>
      <c r="E31" s="316" t="s">
        <v>1026</v>
      </c>
      <c r="F31" s="316"/>
      <c r="G31" s="316" t="s">
        <v>1030</v>
      </c>
      <c r="H31" s="316" t="s">
        <v>1027</v>
      </c>
      <c r="I31" s="316" t="s">
        <v>1027</v>
      </c>
      <c r="J31" s="316" t="s">
        <v>1014</v>
      </c>
      <c r="K31" s="320" t="s">
        <v>23</v>
      </c>
      <c r="L31" s="281" t="s">
        <v>3095</v>
      </c>
      <c r="M31" s="316" t="s">
        <v>950</v>
      </c>
      <c r="N31" s="316" t="s">
        <v>1028</v>
      </c>
      <c r="O31" s="281" t="s">
        <v>3573</v>
      </c>
      <c r="P31" s="281" t="s">
        <v>3574</v>
      </c>
      <c r="Q31" s="316" t="s">
        <v>1014</v>
      </c>
      <c r="R31" s="316"/>
      <c r="S31" s="281" t="s">
        <v>3535</v>
      </c>
      <c r="T31" s="281" t="s">
        <v>3575</v>
      </c>
      <c r="U31" s="281" t="s">
        <v>3046</v>
      </c>
      <c r="V31" s="316" t="s">
        <v>1014</v>
      </c>
      <c r="W31" s="316" t="s">
        <v>1029</v>
      </c>
      <c r="X31" s="316"/>
      <c r="Y31" s="316"/>
      <c r="Z31" s="316"/>
      <c r="AA31" s="316"/>
      <c r="AB31" s="316"/>
      <c r="AC31" s="320"/>
      <c r="AD31" s="320"/>
      <c r="AE31" s="320"/>
      <c r="AF31" s="317"/>
      <c r="AG31" s="388"/>
    </row>
    <row r="32" spans="1:33" ht="60" x14ac:dyDescent="0.25">
      <c r="A32" s="315" t="s">
        <v>630</v>
      </c>
      <c r="B32" s="316"/>
      <c r="C32" s="316"/>
      <c r="D32" s="316" t="s">
        <v>627</v>
      </c>
      <c r="E32" s="316" t="s">
        <v>3904</v>
      </c>
      <c r="F32" s="316"/>
      <c r="G32" s="316" t="s">
        <v>1030</v>
      </c>
      <c r="H32" s="316" t="s">
        <v>1027</v>
      </c>
      <c r="I32" s="316" t="s">
        <v>1027</v>
      </c>
      <c r="J32" s="316" t="s">
        <v>1014</v>
      </c>
      <c r="K32" s="320" t="s">
        <v>23</v>
      </c>
      <c r="L32" s="281" t="s">
        <v>3095</v>
      </c>
      <c r="M32" s="316" t="s">
        <v>950</v>
      </c>
      <c r="N32" s="316" t="s">
        <v>1028</v>
      </c>
      <c r="O32" s="281" t="s">
        <v>3573</v>
      </c>
      <c r="P32" s="281" t="s">
        <v>3574</v>
      </c>
      <c r="Q32" s="316" t="s">
        <v>1014</v>
      </c>
      <c r="R32" s="316"/>
      <c r="S32" s="281" t="s">
        <v>3535</v>
      </c>
      <c r="T32" s="281" t="s">
        <v>3575</v>
      </c>
      <c r="U32" s="281" t="s">
        <v>3046</v>
      </c>
      <c r="V32" s="316" t="s">
        <v>1014</v>
      </c>
      <c r="W32" s="316" t="s">
        <v>1029</v>
      </c>
      <c r="X32" s="316"/>
      <c r="Y32" s="316"/>
      <c r="Z32" s="316"/>
      <c r="AA32" s="316"/>
      <c r="AB32" s="316"/>
      <c r="AC32" s="320"/>
      <c r="AD32" s="320"/>
      <c r="AE32" s="320"/>
      <c r="AF32" s="317"/>
      <c r="AG32" s="388"/>
    </row>
    <row r="33" spans="1:33" ht="60" x14ac:dyDescent="0.25">
      <c r="A33" s="315" t="s">
        <v>1566</v>
      </c>
      <c r="C33" s="316"/>
      <c r="D33" s="316" t="s">
        <v>2204</v>
      </c>
      <c r="E33" s="316"/>
      <c r="F33" s="316"/>
      <c r="G33" s="316" t="s">
        <v>1030</v>
      </c>
      <c r="H33" s="316" t="s">
        <v>1027</v>
      </c>
      <c r="I33" s="316" t="s">
        <v>1027</v>
      </c>
      <c r="J33" s="316" t="s">
        <v>1014</v>
      </c>
      <c r="K33" s="320">
        <v>4</v>
      </c>
      <c r="L33" s="281" t="s">
        <v>3095</v>
      </c>
      <c r="M33" s="316" t="s">
        <v>950</v>
      </c>
      <c r="N33" s="316" t="s">
        <v>1028</v>
      </c>
      <c r="O33" s="281" t="s">
        <v>3573</v>
      </c>
      <c r="P33" s="281" t="s">
        <v>3574</v>
      </c>
      <c r="Q33" s="316" t="s">
        <v>1014</v>
      </c>
      <c r="R33" s="316"/>
      <c r="S33" s="281" t="s">
        <v>3535</v>
      </c>
      <c r="T33" s="281" t="s">
        <v>3575</v>
      </c>
      <c r="U33" s="281" t="s">
        <v>3046</v>
      </c>
      <c r="V33" s="316" t="s">
        <v>1014</v>
      </c>
      <c r="W33" s="316" t="s">
        <v>1029</v>
      </c>
      <c r="X33" s="316"/>
      <c r="Y33" s="316"/>
      <c r="Z33" s="316"/>
      <c r="AA33" s="316"/>
      <c r="AB33" s="316"/>
      <c r="AC33" s="320"/>
      <c r="AD33" s="320"/>
      <c r="AE33" s="320"/>
      <c r="AF33" s="317"/>
      <c r="AG33" s="388"/>
    </row>
    <row r="34" spans="1:33" ht="30" x14ac:dyDescent="0.25">
      <c r="A34" s="315" t="s">
        <v>605</v>
      </c>
      <c r="B34" s="316" t="s">
        <v>1049</v>
      </c>
      <c r="C34" s="316"/>
      <c r="D34" s="316"/>
      <c r="E34" s="316"/>
      <c r="F34" s="316"/>
      <c r="G34" s="316"/>
      <c r="H34" s="316"/>
      <c r="I34" s="316"/>
      <c r="J34" s="316"/>
      <c r="K34" s="320"/>
      <c r="L34" s="281"/>
      <c r="M34" s="316"/>
      <c r="N34" s="316"/>
      <c r="O34" s="316"/>
      <c r="P34" s="316"/>
      <c r="Q34" s="316"/>
      <c r="R34" s="316"/>
      <c r="S34" s="316"/>
      <c r="T34" s="316"/>
      <c r="U34" s="316"/>
      <c r="V34" s="316"/>
      <c r="W34" s="316"/>
      <c r="X34" s="316"/>
      <c r="Y34" s="316"/>
      <c r="Z34" s="316"/>
      <c r="AA34" s="316"/>
      <c r="AB34" s="316"/>
      <c r="AC34" s="320"/>
      <c r="AD34" s="320"/>
      <c r="AE34" s="320"/>
      <c r="AF34" s="317"/>
      <c r="AG34" s="388"/>
    </row>
    <row r="35" spans="1:33" ht="75" x14ac:dyDescent="0.25">
      <c r="A35" s="315" t="s">
        <v>631</v>
      </c>
      <c r="B35" s="316"/>
      <c r="C35" s="316"/>
      <c r="D35" s="316" t="s">
        <v>513</v>
      </c>
      <c r="E35" s="316" t="s">
        <v>1026</v>
      </c>
      <c r="F35" s="316"/>
      <c r="G35" s="316" t="s">
        <v>1050</v>
      </c>
      <c r="H35" s="316" t="s">
        <v>1027</v>
      </c>
      <c r="I35" s="316" t="s">
        <v>1027</v>
      </c>
      <c r="J35" s="316" t="s">
        <v>1014</v>
      </c>
      <c r="K35" s="320" t="s">
        <v>23</v>
      </c>
      <c r="L35" s="281" t="s">
        <v>3095</v>
      </c>
      <c r="M35" s="316" t="s">
        <v>950</v>
      </c>
      <c r="N35" s="316" t="s">
        <v>1032</v>
      </c>
      <c r="O35" s="281" t="s">
        <v>3577</v>
      </c>
      <c r="P35" s="281" t="s">
        <v>3574</v>
      </c>
      <c r="Q35" s="316" t="s">
        <v>1014</v>
      </c>
      <c r="R35" s="316"/>
      <c r="S35" s="281" t="s">
        <v>3535</v>
      </c>
      <c r="T35" s="281" t="s">
        <v>3575</v>
      </c>
      <c r="U35" s="281" t="s">
        <v>3046</v>
      </c>
      <c r="V35" s="316" t="s">
        <v>1014</v>
      </c>
      <c r="W35" s="316" t="s">
        <v>1029</v>
      </c>
      <c r="X35" s="316"/>
      <c r="Y35" s="316"/>
      <c r="Z35" s="316"/>
      <c r="AA35" s="316"/>
      <c r="AB35" s="316"/>
      <c r="AC35" s="320"/>
      <c r="AD35" s="320"/>
      <c r="AE35" s="320"/>
      <c r="AF35" s="318" t="s">
        <v>3576</v>
      </c>
      <c r="AG35" s="388"/>
    </row>
    <row r="36" spans="1:33" ht="60" x14ac:dyDescent="0.25">
      <c r="A36" s="315" t="s">
        <v>632</v>
      </c>
      <c r="B36" s="316"/>
      <c r="C36" s="316"/>
      <c r="D36" s="316" t="s">
        <v>514</v>
      </c>
      <c r="E36" s="316" t="s">
        <v>1026</v>
      </c>
      <c r="F36" s="316"/>
      <c r="G36" s="316" t="s">
        <v>1033</v>
      </c>
      <c r="H36" s="316" t="s">
        <v>1027</v>
      </c>
      <c r="I36" s="316" t="s">
        <v>1027</v>
      </c>
      <c r="J36" s="316" t="s">
        <v>1014</v>
      </c>
      <c r="K36" s="320" t="s">
        <v>23</v>
      </c>
      <c r="L36" s="281" t="s">
        <v>3095</v>
      </c>
      <c r="M36" s="316" t="s">
        <v>950</v>
      </c>
      <c r="N36" s="316" t="s">
        <v>1032</v>
      </c>
      <c r="O36" s="281" t="s">
        <v>3577</v>
      </c>
      <c r="P36" s="281" t="s">
        <v>3574</v>
      </c>
      <c r="Q36" s="316" t="s">
        <v>1014</v>
      </c>
      <c r="R36" s="316"/>
      <c r="S36" s="281" t="s">
        <v>3535</v>
      </c>
      <c r="T36" s="281" t="s">
        <v>3575</v>
      </c>
      <c r="U36" s="281" t="s">
        <v>3046</v>
      </c>
      <c r="V36" s="316" t="s">
        <v>1014</v>
      </c>
      <c r="W36" s="316" t="s">
        <v>1029</v>
      </c>
      <c r="X36" s="316"/>
      <c r="Y36" s="316"/>
      <c r="Z36" s="316"/>
      <c r="AA36" s="316"/>
      <c r="AB36" s="316"/>
      <c r="AC36" s="320"/>
      <c r="AD36" s="320"/>
      <c r="AE36" s="320"/>
      <c r="AF36" s="317"/>
      <c r="AG36" s="388"/>
    </row>
    <row r="37" spans="1:33" ht="60" x14ac:dyDescent="0.25">
      <c r="A37" s="315" t="s">
        <v>633</v>
      </c>
      <c r="B37" s="316"/>
      <c r="C37" s="316"/>
      <c r="D37" s="316" t="s">
        <v>627</v>
      </c>
      <c r="E37" s="316" t="s">
        <v>3904</v>
      </c>
      <c r="F37" s="316"/>
      <c r="G37" s="316" t="s">
        <v>1033</v>
      </c>
      <c r="H37" s="316" t="s">
        <v>1027</v>
      </c>
      <c r="I37" s="316" t="s">
        <v>1027</v>
      </c>
      <c r="J37" s="316" t="s">
        <v>1014</v>
      </c>
      <c r="K37" s="320" t="s">
        <v>23</v>
      </c>
      <c r="L37" s="281" t="s">
        <v>3095</v>
      </c>
      <c r="M37" s="316" t="s">
        <v>950</v>
      </c>
      <c r="N37" s="316" t="s">
        <v>1032</v>
      </c>
      <c r="O37" s="281" t="s">
        <v>3577</v>
      </c>
      <c r="P37" s="281" t="s">
        <v>3574</v>
      </c>
      <c r="Q37" s="316" t="s">
        <v>1014</v>
      </c>
      <c r="R37" s="316"/>
      <c r="S37" s="281" t="s">
        <v>3535</v>
      </c>
      <c r="T37" s="281" t="s">
        <v>3575</v>
      </c>
      <c r="U37" s="281" t="s">
        <v>3046</v>
      </c>
      <c r="V37" s="316" t="s">
        <v>1014</v>
      </c>
      <c r="W37" s="316" t="s">
        <v>1029</v>
      </c>
      <c r="X37" s="316"/>
      <c r="Y37" s="316"/>
      <c r="Z37" s="316"/>
      <c r="AA37" s="316"/>
      <c r="AB37" s="316"/>
      <c r="AC37" s="320"/>
      <c r="AD37" s="320"/>
      <c r="AE37" s="320"/>
      <c r="AF37" s="317"/>
      <c r="AG37" s="388"/>
    </row>
    <row r="38" spans="1:33" ht="60" x14ac:dyDescent="0.25">
      <c r="A38" s="315" t="s">
        <v>1566</v>
      </c>
      <c r="C38" s="316"/>
      <c r="D38" s="316" t="s">
        <v>2204</v>
      </c>
      <c r="E38" s="316"/>
      <c r="F38" s="316"/>
      <c r="G38" s="316" t="s">
        <v>1030</v>
      </c>
      <c r="H38" s="316" t="s">
        <v>1027</v>
      </c>
      <c r="I38" s="316" t="s">
        <v>1027</v>
      </c>
      <c r="J38" s="316" t="s">
        <v>1014</v>
      </c>
      <c r="K38" s="320">
        <v>4</v>
      </c>
      <c r="L38" s="281" t="s">
        <v>3095</v>
      </c>
      <c r="M38" s="316" t="s">
        <v>950</v>
      </c>
      <c r="N38" s="316" t="s">
        <v>1028</v>
      </c>
      <c r="O38" s="281" t="s">
        <v>3577</v>
      </c>
      <c r="P38" s="281" t="s">
        <v>3574</v>
      </c>
      <c r="Q38" s="316" t="s">
        <v>1014</v>
      </c>
      <c r="R38" s="316"/>
      <c r="S38" s="281" t="s">
        <v>3535</v>
      </c>
      <c r="T38" s="281" t="s">
        <v>3575</v>
      </c>
      <c r="U38" s="281" t="s">
        <v>3046</v>
      </c>
      <c r="V38" s="316" t="s">
        <v>1014</v>
      </c>
      <c r="W38" s="316" t="s">
        <v>1029</v>
      </c>
      <c r="X38" s="316"/>
      <c r="Y38" s="316"/>
      <c r="Z38" s="316"/>
      <c r="AA38" s="316"/>
      <c r="AB38" s="316"/>
      <c r="AC38" s="320"/>
      <c r="AD38" s="320"/>
      <c r="AE38" s="320"/>
      <c r="AF38" s="317"/>
      <c r="AG38" s="388"/>
    </row>
    <row r="39" spans="1:33" x14ac:dyDescent="0.25">
      <c r="A39" s="315" t="s">
        <v>607</v>
      </c>
      <c r="B39" s="316" t="s">
        <v>1051</v>
      </c>
      <c r="C39" s="316"/>
      <c r="D39" s="316"/>
      <c r="E39" s="316"/>
      <c r="F39" s="316"/>
      <c r="G39" s="316"/>
      <c r="H39" s="316"/>
      <c r="I39" s="316"/>
      <c r="J39" s="316"/>
      <c r="K39" s="320"/>
      <c r="L39" s="281"/>
      <c r="M39" s="316"/>
      <c r="N39" s="316"/>
      <c r="O39" s="316"/>
      <c r="P39" s="316"/>
      <c r="Q39" s="316"/>
      <c r="R39" s="316"/>
      <c r="S39" s="316"/>
      <c r="T39" s="316"/>
      <c r="U39" s="316"/>
      <c r="V39" s="316"/>
      <c r="W39" s="316"/>
      <c r="X39" s="316"/>
      <c r="Y39" s="316"/>
      <c r="Z39" s="316"/>
      <c r="AA39" s="316"/>
      <c r="AB39" s="316"/>
      <c r="AC39" s="320"/>
      <c r="AD39" s="320"/>
      <c r="AE39" s="320"/>
      <c r="AF39" s="317"/>
      <c r="AG39" s="388"/>
    </row>
    <row r="40" spans="1:33" ht="75" x14ac:dyDescent="0.25">
      <c r="A40" s="315" t="s">
        <v>634</v>
      </c>
      <c r="B40" s="316"/>
      <c r="C40" s="316"/>
      <c r="D40" s="316" t="s">
        <v>513</v>
      </c>
      <c r="E40" s="316" t="s">
        <v>1026</v>
      </c>
      <c r="F40" s="316"/>
      <c r="G40" s="316" t="s">
        <v>1050</v>
      </c>
      <c r="H40" s="316" t="s">
        <v>1027</v>
      </c>
      <c r="I40" s="316" t="s">
        <v>1027</v>
      </c>
      <c r="J40" s="316" t="s">
        <v>1014</v>
      </c>
      <c r="K40" s="320" t="s">
        <v>23</v>
      </c>
      <c r="L40" s="281" t="s">
        <v>3095</v>
      </c>
      <c r="M40" s="316" t="s">
        <v>950</v>
      </c>
      <c r="N40" s="316" t="s">
        <v>1032</v>
      </c>
      <c r="O40" s="281" t="s">
        <v>3578</v>
      </c>
      <c r="P40" s="281" t="s">
        <v>3574</v>
      </c>
      <c r="Q40" s="316" t="s">
        <v>1014</v>
      </c>
      <c r="R40" s="316"/>
      <c r="S40" s="281" t="s">
        <v>3535</v>
      </c>
      <c r="T40" s="281" t="s">
        <v>3575</v>
      </c>
      <c r="U40" s="281" t="s">
        <v>3046</v>
      </c>
      <c r="V40" s="316" t="s">
        <v>1014</v>
      </c>
      <c r="W40" s="316" t="s">
        <v>1029</v>
      </c>
      <c r="X40" s="316"/>
      <c r="Y40" s="316"/>
      <c r="Z40" s="316"/>
      <c r="AA40" s="316"/>
      <c r="AB40" s="316"/>
      <c r="AC40" s="320"/>
      <c r="AD40" s="320"/>
      <c r="AE40" s="320"/>
      <c r="AF40" s="318" t="s">
        <v>3576</v>
      </c>
      <c r="AG40" s="388"/>
    </row>
    <row r="41" spans="1:33" ht="60" x14ac:dyDescent="0.25">
      <c r="A41" s="315" t="s">
        <v>635</v>
      </c>
      <c r="B41" s="316"/>
      <c r="C41" s="316"/>
      <c r="D41" s="316" t="s">
        <v>514</v>
      </c>
      <c r="E41" s="316" t="s">
        <v>1026</v>
      </c>
      <c r="F41" s="316"/>
      <c r="G41" s="316" t="s">
        <v>1033</v>
      </c>
      <c r="H41" s="316" t="s">
        <v>1027</v>
      </c>
      <c r="I41" s="316" t="s">
        <v>1027</v>
      </c>
      <c r="J41" s="316" t="s">
        <v>1014</v>
      </c>
      <c r="K41" s="320" t="s">
        <v>23</v>
      </c>
      <c r="L41" s="281" t="s">
        <v>3095</v>
      </c>
      <c r="M41" s="316" t="s">
        <v>950</v>
      </c>
      <c r="N41" s="316" t="s">
        <v>1032</v>
      </c>
      <c r="O41" s="281" t="s">
        <v>3578</v>
      </c>
      <c r="P41" s="281" t="s">
        <v>3574</v>
      </c>
      <c r="Q41" s="316" t="s">
        <v>1014</v>
      </c>
      <c r="R41" s="316"/>
      <c r="S41" s="281" t="s">
        <v>3535</v>
      </c>
      <c r="T41" s="281" t="s">
        <v>3575</v>
      </c>
      <c r="U41" s="281" t="s">
        <v>3046</v>
      </c>
      <c r="V41" s="316" t="s">
        <v>1014</v>
      </c>
      <c r="W41" s="316" t="s">
        <v>1029</v>
      </c>
      <c r="X41" s="316"/>
      <c r="Y41" s="316"/>
      <c r="Z41" s="316"/>
      <c r="AA41" s="316"/>
      <c r="AB41" s="316"/>
      <c r="AC41" s="320"/>
      <c r="AD41" s="320"/>
      <c r="AE41" s="320"/>
      <c r="AF41" s="317"/>
      <c r="AG41" s="388"/>
    </row>
    <row r="42" spans="1:33" ht="60" x14ac:dyDescent="0.25">
      <c r="A42" s="315" t="s">
        <v>636</v>
      </c>
      <c r="B42" s="316"/>
      <c r="C42" s="316"/>
      <c r="D42" s="316" t="s">
        <v>627</v>
      </c>
      <c r="E42" s="316" t="s">
        <v>1031</v>
      </c>
      <c r="F42" s="316"/>
      <c r="G42" s="316" t="s">
        <v>1033</v>
      </c>
      <c r="H42" s="316" t="s">
        <v>1027</v>
      </c>
      <c r="I42" s="316" t="s">
        <v>1027</v>
      </c>
      <c r="J42" s="316" t="s">
        <v>1014</v>
      </c>
      <c r="K42" s="320" t="s">
        <v>23</v>
      </c>
      <c r="L42" s="281" t="s">
        <v>3095</v>
      </c>
      <c r="M42" s="316" t="s">
        <v>950</v>
      </c>
      <c r="N42" s="316" t="s">
        <v>1032</v>
      </c>
      <c r="O42" s="281" t="s">
        <v>3578</v>
      </c>
      <c r="P42" s="281" t="s">
        <v>3574</v>
      </c>
      <c r="Q42" s="316" t="s">
        <v>1014</v>
      </c>
      <c r="R42" s="316"/>
      <c r="S42" s="281" t="s">
        <v>3535</v>
      </c>
      <c r="T42" s="281" t="s">
        <v>3575</v>
      </c>
      <c r="U42" s="281" t="s">
        <v>3046</v>
      </c>
      <c r="V42" s="316" t="s">
        <v>1014</v>
      </c>
      <c r="W42" s="316" t="s">
        <v>1029</v>
      </c>
      <c r="X42" s="316"/>
      <c r="Y42" s="316"/>
      <c r="Z42" s="316"/>
      <c r="AA42" s="316"/>
      <c r="AB42" s="316"/>
      <c r="AC42" s="320"/>
      <c r="AD42" s="320"/>
      <c r="AE42" s="320"/>
      <c r="AF42" s="317"/>
      <c r="AG42" s="388"/>
    </row>
    <row r="43" spans="1:33" ht="60" x14ac:dyDescent="0.25">
      <c r="A43" s="315" t="s">
        <v>1566</v>
      </c>
      <c r="C43" s="316"/>
      <c r="D43" s="316" t="s">
        <v>2204</v>
      </c>
      <c r="E43" s="316"/>
      <c r="F43" s="316"/>
      <c r="G43" s="316" t="s">
        <v>1030</v>
      </c>
      <c r="H43" s="316" t="s">
        <v>1027</v>
      </c>
      <c r="I43" s="316" t="s">
        <v>1027</v>
      </c>
      <c r="J43" s="316" t="s">
        <v>1014</v>
      </c>
      <c r="K43" s="320">
        <v>4</v>
      </c>
      <c r="L43" s="281" t="s">
        <v>3095</v>
      </c>
      <c r="M43" s="316" t="s">
        <v>950</v>
      </c>
      <c r="N43" s="316" t="s">
        <v>1028</v>
      </c>
      <c r="O43" s="281" t="s">
        <v>3578</v>
      </c>
      <c r="P43" s="281" t="s">
        <v>3574</v>
      </c>
      <c r="Q43" s="316" t="s">
        <v>1014</v>
      </c>
      <c r="R43" s="316"/>
      <c r="S43" s="281" t="s">
        <v>3535</v>
      </c>
      <c r="T43" s="281" t="s">
        <v>3575</v>
      </c>
      <c r="U43" s="281" t="s">
        <v>3046</v>
      </c>
      <c r="V43" s="316" t="s">
        <v>1014</v>
      </c>
      <c r="W43" s="316" t="s">
        <v>1029</v>
      </c>
      <c r="X43" s="316"/>
      <c r="Y43" s="316"/>
      <c r="Z43" s="316"/>
      <c r="AA43" s="316"/>
      <c r="AB43" s="316"/>
      <c r="AC43" s="320"/>
      <c r="AD43" s="320"/>
      <c r="AE43" s="320"/>
      <c r="AF43" s="317"/>
      <c r="AG43" s="388"/>
    </row>
    <row r="44" spans="1:33" x14ac:dyDescent="0.25">
      <c r="A44" s="315" t="s">
        <v>604</v>
      </c>
      <c r="B44" s="316" t="s">
        <v>1052</v>
      </c>
      <c r="C44" s="316"/>
      <c r="D44" s="316"/>
      <c r="E44" s="316"/>
      <c r="F44" s="316"/>
      <c r="G44" s="316"/>
      <c r="H44" s="316"/>
      <c r="I44" s="316"/>
      <c r="J44" s="316"/>
      <c r="K44" s="320"/>
      <c r="L44" s="281"/>
      <c r="M44" s="316"/>
      <c r="N44" s="316"/>
      <c r="O44" s="316"/>
      <c r="P44" s="316"/>
      <c r="Q44" s="316"/>
      <c r="R44" s="316"/>
      <c r="S44" s="316"/>
      <c r="T44" s="316"/>
      <c r="U44" s="316"/>
      <c r="V44" s="316"/>
      <c r="W44" s="316"/>
      <c r="X44" s="316"/>
      <c r="Y44" s="316"/>
      <c r="Z44" s="316"/>
      <c r="AA44" s="316"/>
      <c r="AB44" s="316"/>
      <c r="AC44" s="320"/>
      <c r="AD44" s="320"/>
      <c r="AE44" s="320"/>
      <c r="AF44" s="317"/>
      <c r="AG44" s="388"/>
    </row>
    <row r="45" spans="1:33" ht="75" x14ac:dyDescent="0.25">
      <c r="A45" s="315" t="s">
        <v>637</v>
      </c>
      <c r="B45" s="316"/>
      <c r="C45" s="316"/>
      <c r="D45" s="316" t="s">
        <v>513</v>
      </c>
      <c r="E45" s="316" t="s">
        <v>1026</v>
      </c>
      <c r="F45" s="316"/>
      <c r="G45" s="316" t="s">
        <v>1050</v>
      </c>
      <c r="H45" s="316" t="s">
        <v>1027</v>
      </c>
      <c r="I45" s="316" t="s">
        <v>1027</v>
      </c>
      <c r="J45" s="316" t="s">
        <v>1014</v>
      </c>
      <c r="K45" s="320" t="s">
        <v>23</v>
      </c>
      <c r="L45" s="281" t="s">
        <v>3095</v>
      </c>
      <c r="M45" s="316" t="s">
        <v>950</v>
      </c>
      <c r="N45" s="316" t="s">
        <v>1032</v>
      </c>
      <c r="O45" s="281" t="s">
        <v>3579</v>
      </c>
      <c r="P45" s="281" t="s">
        <v>3574</v>
      </c>
      <c r="Q45" s="316" t="s">
        <v>1014</v>
      </c>
      <c r="R45" s="316"/>
      <c r="S45" s="281" t="s">
        <v>3535</v>
      </c>
      <c r="T45" s="281" t="s">
        <v>3575</v>
      </c>
      <c r="U45" s="281" t="s">
        <v>3046</v>
      </c>
      <c r="V45" s="316" t="s">
        <v>1014</v>
      </c>
      <c r="W45" s="316" t="s">
        <v>1029</v>
      </c>
      <c r="X45" s="316"/>
      <c r="Y45" s="316"/>
      <c r="Z45" s="316"/>
      <c r="AA45" s="316"/>
      <c r="AB45" s="316"/>
      <c r="AC45" s="320"/>
      <c r="AD45" s="320"/>
      <c r="AE45" s="320"/>
      <c r="AF45" s="318" t="s">
        <v>3576</v>
      </c>
      <c r="AG45" s="388"/>
    </row>
    <row r="46" spans="1:33" ht="60" x14ac:dyDescent="0.25">
      <c r="A46" s="315" t="s">
        <v>638</v>
      </c>
      <c r="B46" s="316"/>
      <c r="C46" s="316"/>
      <c r="D46" s="316" t="s">
        <v>514</v>
      </c>
      <c r="E46" s="316" t="s">
        <v>1026</v>
      </c>
      <c r="F46" s="316"/>
      <c r="G46" s="316" t="s">
        <v>1033</v>
      </c>
      <c r="H46" s="316" t="s">
        <v>1027</v>
      </c>
      <c r="I46" s="316" t="s">
        <v>1027</v>
      </c>
      <c r="J46" s="316" t="s">
        <v>1014</v>
      </c>
      <c r="K46" s="320" t="s">
        <v>23</v>
      </c>
      <c r="L46" s="281" t="s">
        <v>3095</v>
      </c>
      <c r="M46" s="316" t="s">
        <v>950</v>
      </c>
      <c r="N46" s="316" t="s">
        <v>1032</v>
      </c>
      <c r="O46" s="281" t="s">
        <v>3579</v>
      </c>
      <c r="P46" s="281" t="s">
        <v>3574</v>
      </c>
      <c r="Q46" s="316" t="s">
        <v>1014</v>
      </c>
      <c r="R46" s="316"/>
      <c r="S46" s="281" t="s">
        <v>3535</v>
      </c>
      <c r="T46" s="281" t="s">
        <v>3575</v>
      </c>
      <c r="U46" s="281" t="s">
        <v>3046</v>
      </c>
      <c r="V46" s="316" t="s">
        <v>1014</v>
      </c>
      <c r="W46" s="316" t="s">
        <v>1029</v>
      </c>
      <c r="X46" s="316"/>
      <c r="Y46" s="316"/>
      <c r="Z46" s="316"/>
      <c r="AA46" s="316"/>
      <c r="AB46" s="316"/>
      <c r="AC46" s="320"/>
      <c r="AD46" s="320"/>
      <c r="AE46" s="320"/>
      <c r="AF46" s="317"/>
      <c r="AG46" s="388"/>
    </row>
    <row r="47" spans="1:33" ht="60" x14ac:dyDescent="0.25">
      <c r="A47" s="315" t="s">
        <v>639</v>
      </c>
      <c r="B47" s="316"/>
      <c r="C47" s="316"/>
      <c r="D47" s="316" t="s">
        <v>627</v>
      </c>
      <c r="E47" s="316" t="s">
        <v>1031</v>
      </c>
      <c r="F47" s="316"/>
      <c r="G47" s="316" t="s">
        <v>1033</v>
      </c>
      <c r="H47" s="316" t="s">
        <v>1027</v>
      </c>
      <c r="I47" s="316" t="s">
        <v>1027</v>
      </c>
      <c r="J47" s="316" t="s">
        <v>1014</v>
      </c>
      <c r="K47" s="320" t="s">
        <v>23</v>
      </c>
      <c r="L47" s="281" t="s">
        <v>3095</v>
      </c>
      <c r="M47" s="316" t="s">
        <v>950</v>
      </c>
      <c r="N47" s="316" t="s">
        <v>1032</v>
      </c>
      <c r="O47" s="281" t="s">
        <v>3579</v>
      </c>
      <c r="P47" s="281" t="s">
        <v>3574</v>
      </c>
      <c r="Q47" s="316" t="s">
        <v>1014</v>
      </c>
      <c r="R47" s="316"/>
      <c r="S47" s="281" t="s">
        <v>3535</v>
      </c>
      <c r="T47" s="281" t="s">
        <v>3575</v>
      </c>
      <c r="U47" s="281" t="s">
        <v>3046</v>
      </c>
      <c r="V47" s="316" t="s">
        <v>1014</v>
      </c>
      <c r="W47" s="316" t="s">
        <v>1029</v>
      </c>
      <c r="X47" s="316"/>
      <c r="Y47" s="316"/>
      <c r="Z47" s="316"/>
      <c r="AA47" s="316"/>
      <c r="AB47" s="316"/>
      <c r="AC47" s="320"/>
      <c r="AD47" s="320"/>
      <c r="AE47" s="320"/>
      <c r="AF47" s="317"/>
      <c r="AG47" s="388"/>
    </row>
    <row r="48" spans="1:33" ht="60" x14ac:dyDescent="0.25">
      <c r="A48" s="315" t="s">
        <v>1566</v>
      </c>
      <c r="C48" s="316"/>
      <c r="D48" s="316" t="s">
        <v>2204</v>
      </c>
      <c r="E48" s="316"/>
      <c r="F48" s="316"/>
      <c r="G48" s="316" t="s">
        <v>1030</v>
      </c>
      <c r="H48" s="316" t="s">
        <v>1027</v>
      </c>
      <c r="I48" s="316" t="s">
        <v>1027</v>
      </c>
      <c r="J48" s="316" t="s">
        <v>1014</v>
      </c>
      <c r="K48" s="320">
        <v>4</v>
      </c>
      <c r="L48" s="281" t="s">
        <v>3095</v>
      </c>
      <c r="M48" s="316" t="s">
        <v>950</v>
      </c>
      <c r="N48" s="316" t="s">
        <v>1028</v>
      </c>
      <c r="O48" s="281" t="s">
        <v>3579</v>
      </c>
      <c r="P48" s="281" t="s">
        <v>3574</v>
      </c>
      <c r="Q48" s="316" t="s">
        <v>1014</v>
      </c>
      <c r="R48" s="316"/>
      <c r="S48" s="281" t="s">
        <v>3535</v>
      </c>
      <c r="T48" s="281" t="s">
        <v>3575</v>
      </c>
      <c r="U48" s="281" t="s">
        <v>3046</v>
      </c>
      <c r="V48" s="316" t="s">
        <v>1014</v>
      </c>
      <c r="W48" s="316" t="s">
        <v>1029</v>
      </c>
      <c r="X48" s="316"/>
      <c r="Y48" s="316"/>
      <c r="Z48" s="316"/>
      <c r="AA48" s="316"/>
      <c r="AB48" s="316"/>
      <c r="AC48" s="320"/>
      <c r="AD48" s="320"/>
      <c r="AE48" s="320"/>
      <c r="AF48" s="317"/>
      <c r="AG48" s="388"/>
    </row>
    <row r="49" spans="1:33" x14ac:dyDescent="0.25">
      <c r="A49" s="315" t="s">
        <v>608</v>
      </c>
      <c r="B49" s="316" t="s">
        <v>1053</v>
      </c>
      <c r="C49" s="316"/>
      <c r="D49" s="316"/>
      <c r="E49" s="316"/>
      <c r="F49" s="316"/>
      <c r="G49" s="316"/>
      <c r="H49" s="316"/>
      <c r="I49" s="316"/>
      <c r="J49" s="316"/>
      <c r="K49" s="320"/>
      <c r="L49" s="281"/>
      <c r="M49" s="316"/>
      <c r="N49" s="316"/>
      <c r="O49" s="316"/>
      <c r="P49" s="316"/>
      <c r="Q49" s="316"/>
      <c r="R49" s="316"/>
      <c r="S49" s="316"/>
      <c r="T49" s="316"/>
      <c r="U49" s="316"/>
      <c r="V49" s="316"/>
      <c r="W49" s="316"/>
      <c r="X49" s="316"/>
      <c r="Y49" s="316"/>
      <c r="Z49" s="316"/>
      <c r="AA49" s="316"/>
      <c r="AB49" s="316"/>
      <c r="AC49" s="320"/>
      <c r="AD49" s="320"/>
      <c r="AE49" s="320"/>
      <c r="AF49" s="317"/>
      <c r="AG49" s="388"/>
    </row>
    <row r="50" spans="1:33" ht="75" x14ac:dyDescent="0.25">
      <c r="A50" s="315" t="s">
        <v>640</v>
      </c>
      <c r="B50" s="316"/>
      <c r="C50" s="316"/>
      <c r="D50" s="316" t="s">
        <v>513</v>
      </c>
      <c r="E50" s="316" t="s">
        <v>1026</v>
      </c>
      <c r="F50" s="316"/>
      <c r="G50" s="316" t="s">
        <v>1050</v>
      </c>
      <c r="H50" s="316" t="s">
        <v>1027</v>
      </c>
      <c r="I50" s="316" t="s">
        <v>1027</v>
      </c>
      <c r="J50" s="316" t="s">
        <v>1014</v>
      </c>
      <c r="K50" s="320" t="s">
        <v>23</v>
      </c>
      <c r="L50" s="281" t="s">
        <v>3095</v>
      </c>
      <c r="M50" s="316" t="s">
        <v>950</v>
      </c>
      <c r="N50" s="316" t="s">
        <v>1032</v>
      </c>
      <c r="O50" s="281" t="s">
        <v>3580</v>
      </c>
      <c r="P50" s="281" t="s">
        <v>3574</v>
      </c>
      <c r="Q50" s="316" t="s">
        <v>1014</v>
      </c>
      <c r="R50" s="316"/>
      <c r="S50" s="281" t="s">
        <v>3535</v>
      </c>
      <c r="T50" s="281" t="s">
        <v>3575</v>
      </c>
      <c r="U50" s="281" t="s">
        <v>3046</v>
      </c>
      <c r="V50" s="316" t="s">
        <v>1014</v>
      </c>
      <c r="W50" s="316" t="s">
        <v>1029</v>
      </c>
      <c r="X50" s="316"/>
      <c r="Y50" s="316"/>
      <c r="Z50" s="316"/>
      <c r="AA50" s="316"/>
      <c r="AB50" s="316"/>
      <c r="AC50" s="320"/>
      <c r="AD50" s="320"/>
      <c r="AE50" s="320"/>
      <c r="AF50" s="318" t="s">
        <v>3576</v>
      </c>
      <c r="AG50" s="388"/>
    </row>
    <row r="51" spans="1:33" ht="60" x14ac:dyDescent="0.25">
      <c r="A51" s="315" t="s">
        <v>641</v>
      </c>
      <c r="B51" s="316"/>
      <c r="C51" s="316"/>
      <c r="D51" s="316" t="s">
        <v>514</v>
      </c>
      <c r="E51" s="316" t="s">
        <v>1026</v>
      </c>
      <c r="F51" s="316"/>
      <c r="G51" s="316" t="s">
        <v>1033</v>
      </c>
      <c r="H51" s="316" t="s">
        <v>1027</v>
      </c>
      <c r="I51" s="316" t="s">
        <v>1027</v>
      </c>
      <c r="J51" s="316" t="s">
        <v>1014</v>
      </c>
      <c r="K51" s="320" t="s">
        <v>23</v>
      </c>
      <c r="L51" s="281" t="s">
        <v>3095</v>
      </c>
      <c r="M51" s="316" t="s">
        <v>950</v>
      </c>
      <c r="N51" s="316" t="s">
        <v>1032</v>
      </c>
      <c r="O51" s="281" t="s">
        <v>3580</v>
      </c>
      <c r="P51" s="281" t="s">
        <v>3574</v>
      </c>
      <c r="Q51" s="316" t="s">
        <v>1014</v>
      </c>
      <c r="R51" s="316"/>
      <c r="S51" s="281" t="s">
        <v>3535</v>
      </c>
      <c r="T51" s="281" t="s">
        <v>3575</v>
      </c>
      <c r="U51" s="281" t="s">
        <v>3046</v>
      </c>
      <c r="V51" s="316" t="s">
        <v>1014</v>
      </c>
      <c r="W51" s="316" t="s">
        <v>1029</v>
      </c>
      <c r="X51" s="316"/>
      <c r="Y51" s="316"/>
      <c r="Z51" s="316"/>
      <c r="AA51" s="316"/>
      <c r="AB51" s="316"/>
      <c r="AC51" s="320"/>
      <c r="AD51" s="320"/>
      <c r="AE51" s="320"/>
      <c r="AF51" s="317"/>
      <c r="AG51" s="388"/>
    </row>
    <row r="52" spans="1:33" ht="60" x14ac:dyDescent="0.25">
      <c r="A52" s="315" t="s">
        <v>642</v>
      </c>
      <c r="B52" s="316"/>
      <c r="C52" s="316"/>
      <c r="D52" s="316" t="s">
        <v>627</v>
      </c>
      <c r="E52" s="316" t="s">
        <v>1031</v>
      </c>
      <c r="F52" s="316"/>
      <c r="G52" s="316" t="s">
        <v>1033</v>
      </c>
      <c r="H52" s="316" t="s">
        <v>1027</v>
      </c>
      <c r="I52" s="316" t="s">
        <v>1027</v>
      </c>
      <c r="J52" s="316" t="s">
        <v>1014</v>
      </c>
      <c r="K52" s="320" t="s">
        <v>23</v>
      </c>
      <c r="L52" s="281" t="s">
        <v>3095</v>
      </c>
      <c r="M52" s="316" t="s">
        <v>950</v>
      </c>
      <c r="N52" s="316" t="s">
        <v>1032</v>
      </c>
      <c r="O52" s="281" t="s">
        <v>3580</v>
      </c>
      <c r="P52" s="281" t="s">
        <v>3574</v>
      </c>
      <c r="Q52" s="316" t="s">
        <v>1014</v>
      </c>
      <c r="R52" s="316"/>
      <c r="S52" s="281" t="s">
        <v>3535</v>
      </c>
      <c r="T52" s="281" t="s">
        <v>3575</v>
      </c>
      <c r="U52" s="281" t="s">
        <v>3046</v>
      </c>
      <c r="V52" s="316" t="s">
        <v>1014</v>
      </c>
      <c r="W52" s="316" t="s">
        <v>1029</v>
      </c>
      <c r="X52" s="316"/>
      <c r="Y52" s="316"/>
      <c r="Z52" s="316"/>
      <c r="AA52" s="316"/>
      <c r="AB52" s="316"/>
      <c r="AC52" s="320"/>
      <c r="AD52" s="320"/>
      <c r="AE52" s="320"/>
      <c r="AF52" s="317"/>
      <c r="AG52" s="388"/>
    </row>
    <row r="53" spans="1:33" ht="60" x14ac:dyDescent="0.25">
      <c r="A53" s="315" t="s">
        <v>1566</v>
      </c>
      <c r="C53" s="316"/>
      <c r="D53" s="316" t="s">
        <v>2204</v>
      </c>
      <c r="E53" s="316"/>
      <c r="F53" s="316"/>
      <c r="G53" s="316" t="s">
        <v>1030</v>
      </c>
      <c r="H53" s="316" t="s">
        <v>1027</v>
      </c>
      <c r="I53" s="316" t="s">
        <v>1027</v>
      </c>
      <c r="J53" s="316" t="s">
        <v>1014</v>
      </c>
      <c r="K53" s="320">
        <v>4</v>
      </c>
      <c r="L53" s="281" t="s">
        <v>3095</v>
      </c>
      <c r="M53" s="316" t="s">
        <v>950</v>
      </c>
      <c r="N53" s="316" t="s">
        <v>1028</v>
      </c>
      <c r="O53" s="281" t="s">
        <v>3580</v>
      </c>
      <c r="P53" s="281" t="s">
        <v>3574</v>
      </c>
      <c r="Q53" s="316" t="s">
        <v>1014</v>
      </c>
      <c r="R53" s="316"/>
      <c r="S53" s="281" t="s">
        <v>3535</v>
      </c>
      <c r="T53" s="281" t="s">
        <v>3575</v>
      </c>
      <c r="U53" s="281" t="s">
        <v>3046</v>
      </c>
      <c r="V53" s="316" t="s">
        <v>1014</v>
      </c>
      <c r="W53" s="316" t="s">
        <v>1029</v>
      </c>
      <c r="X53" s="316"/>
      <c r="Y53" s="316"/>
      <c r="Z53" s="316"/>
      <c r="AA53" s="316"/>
      <c r="AB53" s="316"/>
      <c r="AC53" s="320"/>
      <c r="AD53" s="320"/>
      <c r="AE53" s="320"/>
      <c r="AF53" s="317"/>
      <c r="AG53" s="388"/>
    </row>
    <row r="54" spans="1:33" x14ac:dyDescent="0.25">
      <c r="A54" s="315" t="s">
        <v>609</v>
      </c>
      <c r="B54" s="316" t="s">
        <v>1054</v>
      </c>
      <c r="C54" s="316"/>
      <c r="D54" s="316"/>
      <c r="E54" s="316"/>
      <c r="F54" s="316"/>
      <c r="G54" s="316"/>
      <c r="H54" s="316"/>
      <c r="I54" s="316"/>
      <c r="J54" s="316"/>
      <c r="K54" s="320"/>
      <c r="L54" s="281"/>
      <c r="M54" s="316"/>
      <c r="N54" s="316"/>
      <c r="O54" s="316"/>
      <c r="P54" s="316"/>
      <c r="Q54" s="316"/>
      <c r="R54" s="316"/>
      <c r="S54" s="316"/>
      <c r="T54" s="316"/>
      <c r="U54" s="316"/>
      <c r="V54" s="316"/>
      <c r="W54" s="316"/>
      <c r="X54" s="316" t="s">
        <v>1034</v>
      </c>
      <c r="Y54" s="316"/>
      <c r="Z54" s="316"/>
      <c r="AA54" s="316"/>
      <c r="AB54" s="316"/>
      <c r="AC54" s="320"/>
      <c r="AD54" s="320"/>
      <c r="AE54" s="320"/>
      <c r="AF54" s="317"/>
      <c r="AG54" s="388"/>
    </row>
    <row r="55" spans="1:33" ht="75" x14ac:dyDescent="0.25">
      <c r="A55" s="315" t="s">
        <v>643</v>
      </c>
      <c r="B55" s="316"/>
      <c r="C55" s="316"/>
      <c r="D55" s="316" t="s">
        <v>513</v>
      </c>
      <c r="E55" s="316" t="s">
        <v>1026</v>
      </c>
      <c r="F55" s="316"/>
      <c r="G55" s="316" t="s">
        <v>1050</v>
      </c>
      <c r="H55" s="316" t="s">
        <v>1027</v>
      </c>
      <c r="I55" s="316" t="s">
        <v>1027</v>
      </c>
      <c r="J55" s="316" t="s">
        <v>1014</v>
      </c>
      <c r="K55" s="320" t="s">
        <v>23</v>
      </c>
      <c r="L55" s="281" t="s">
        <v>3095</v>
      </c>
      <c r="M55" s="316" t="s">
        <v>950</v>
      </c>
      <c r="N55" s="316" t="s">
        <v>1032</v>
      </c>
      <c r="O55" s="281" t="s">
        <v>3580</v>
      </c>
      <c r="P55" s="281" t="s">
        <v>3574</v>
      </c>
      <c r="Q55" s="316" t="s">
        <v>1014</v>
      </c>
      <c r="R55" s="316"/>
      <c r="S55" s="281" t="s">
        <v>3535</v>
      </c>
      <c r="T55" s="281" t="s">
        <v>3575</v>
      </c>
      <c r="U55" s="281" t="s">
        <v>3046</v>
      </c>
      <c r="V55" s="316" t="s">
        <v>1014</v>
      </c>
      <c r="W55" s="316" t="s">
        <v>1029</v>
      </c>
      <c r="X55" s="316"/>
      <c r="Y55" s="316"/>
      <c r="Z55" s="316"/>
      <c r="AA55" s="316"/>
      <c r="AB55" s="316"/>
      <c r="AC55" s="320"/>
      <c r="AD55" s="320"/>
      <c r="AE55" s="320"/>
      <c r="AF55" s="318" t="s">
        <v>3576</v>
      </c>
      <c r="AG55" s="388"/>
    </row>
    <row r="56" spans="1:33" ht="60" x14ac:dyDescent="0.25">
      <c r="A56" s="315" t="s">
        <v>644</v>
      </c>
      <c r="B56" s="316"/>
      <c r="C56" s="316"/>
      <c r="D56" s="316" t="s">
        <v>514</v>
      </c>
      <c r="E56" s="316" t="s">
        <v>1026</v>
      </c>
      <c r="F56" s="316"/>
      <c r="G56" s="316" t="s">
        <v>1033</v>
      </c>
      <c r="H56" s="316" t="s">
        <v>1027</v>
      </c>
      <c r="I56" s="316" t="s">
        <v>1027</v>
      </c>
      <c r="J56" s="316" t="s">
        <v>1014</v>
      </c>
      <c r="K56" s="320" t="s">
        <v>23</v>
      </c>
      <c r="L56" s="281" t="s">
        <v>3095</v>
      </c>
      <c r="M56" s="316" t="s">
        <v>950</v>
      </c>
      <c r="N56" s="316" t="s">
        <v>1032</v>
      </c>
      <c r="O56" s="281" t="s">
        <v>3580</v>
      </c>
      <c r="P56" s="281" t="s">
        <v>3574</v>
      </c>
      <c r="Q56" s="316" t="s">
        <v>1014</v>
      </c>
      <c r="R56" s="316"/>
      <c r="S56" s="281" t="s">
        <v>3535</v>
      </c>
      <c r="T56" s="281" t="s">
        <v>3575</v>
      </c>
      <c r="U56" s="281" t="s">
        <v>3046</v>
      </c>
      <c r="V56" s="316" t="s">
        <v>1014</v>
      </c>
      <c r="W56" s="316" t="s">
        <v>1029</v>
      </c>
      <c r="X56" s="316"/>
      <c r="Y56" s="316"/>
      <c r="Z56" s="316"/>
      <c r="AA56" s="316"/>
      <c r="AB56" s="316"/>
      <c r="AC56" s="320"/>
      <c r="AD56" s="320"/>
      <c r="AE56" s="320"/>
      <c r="AF56" s="317"/>
      <c r="AG56" s="388"/>
    </row>
    <row r="57" spans="1:33" ht="60" x14ac:dyDescent="0.25">
      <c r="A57" s="315" t="s">
        <v>645</v>
      </c>
      <c r="B57" s="316"/>
      <c r="C57" s="316"/>
      <c r="D57" s="316" t="s">
        <v>627</v>
      </c>
      <c r="E57" s="316" t="s">
        <v>1031</v>
      </c>
      <c r="F57" s="316"/>
      <c r="G57" s="316" t="s">
        <v>1033</v>
      </c>
      <c r="H57" s="316" t="s">
        <v>1027</v>
      </c>
      <c r="I57" s="316" t="s">
        <v>1027</v>
      </c>
      <c r="J57" s="316" t="s">
        <v>1014</v>
      </c>
      <c r="K57" s="320" t="s">
        <v>23</v>
      </c>
      <c r="L57" s="281" t="s">
        <v>3095</v>
      </c>
      <c r="M57" s="316" t="s">
        <v>950</v>
      </c>
      <c r="N57" s="316" t="s">
        <v>1032</v>
      </c>
      <c r="O57" s="281" t="s">
        <v>3580</v>
      </c>
      <c r="P57" s="281" t="s">
        <v>3574</v>
      </c>
      <c r="Q57" s="316" t="s">
        <v>1014</v>
      </c>
      <c r="R57" s="316"/>
      <c r="S57" s="281" t="s">
        <v>3535</v>
      </c>
      <c r="T57" s="281" t="s">
        <v>3575</v>
      </c>
      <c r="U57" s="281" t="s">
        <v>3046</v>
      </c>
      <c r="V57" s="316" t="s">
        <v>1014</v>
      </c>
      <c r="W57" s="316" t="s">
        <v>1029</v>
      </c>
      <c r="X57" s="316"/>
      <c r="Y57" s="316"/>
      <c r="Z57" s="316"/>
      <c r="AA57" s="316"/>
      <c r="AB57" s="316"/>
      <c r="AC57" s="320"/>
      <c r="AD57" s="320"/>
      <c r="AE57" s="320"/>
      <c r="AF57" s="317"/>
      <c r="AG57" s="388"/>
    </row>
    <row r="58" spans="1:33" ht="60" x14ac:dyDescent="0.25">
      <c r="A58" s="315" t="s">
        <v>1566</v>
      </c>
      <c r="C58" s="316"/>
      <c r="D58" s="316" t="s">
        <v>2204</v>
      </c>
      <c r="E58" s="316"/>
      <c r="F58" s="316"/>
      <c r="G58" s="316" t="s">
        <v>1030</v>
      </c>
      <c r="H58" s="316" t="s">
        <v>1027</v>
      </c>
      <c r="I58" s="316" t="s">
        <v>1027</v>
      </c>
      <c r="J58" s="316" t="s">
        <v>1014</v>
      </c>
      <c r="K58" s="320">
        <v>4</v>
      </c>
      <c r="L58" s="281" t="s">
        <v>3095</v>
      </c>
      <c r="M58" s="316" t="s">
        <v>950</v>
      </c>
      <c r="N58" s="316" t="s">
        <v>1028</v>
      </c>
      <c r="O58" s="281" t="s">
        <v>3580</v>
      </c>
      <c r="P58" s="281" t="s">
        <v>3574</v>
      </c>
      <c r="Q58" s="316" t="s">
        <v>1014</v>
      </c>
      <c r="R58" s="316"/>
      <c r="S58" s="281" t="s">
        <v>3535</v>
      </c>
      <c r="T58" s="281" t="s">
        <v>3575</v>
      </c>
      <c r="U58" s="281" t="s">
        <v>3046</v>
      </c>
      <c r="V58" s="316" t="s">
        <v>1014</v>
      </c>
      <c r="W58" s="316" t="s">
        <v>1029</v>
      </c>
      <c r="X58" s="316"/>
      <c r="Y58" s="316"/>
      <c r="Z58" s="316"/>
      <c r="AA58" s="316"/>
      <c r="AB58" s="316"/>
      <c r="AC58" s="320"/>
      <c r="AD58" s="320"/>
      <c r="AE58" s="320"/>
      <c r="AF58" s="317"/>
      <c r="AG58" s="388"/>
    </row>
    <row r="59" spans="1:33" ht="30" x14ac:dyDescent="0.25">
      <c r="A59" s="315" t="s">
        <v>610</v>
      </c>
      <c r="B59" s="316" t="s">
        <v>593</v>
      </c>
      <c r="C59" s="316"/>
      <c r="D59" s="316"/>
      <c r="E59" s="316"/>
      <c r="F59" s="316"/>
      <c r="G59" s="316"/>
      <c r="H59" s="316"/>
      <c r="I59" s="316"/>
      <c r="J59" s="316"/>
      <c r="K59" s="320"/>
      <c r="L59" s="281"/>
      <c r="M59" s="316"/>
      <c r="N59" s="316"/>
      <c r="O59" s="316"/>
      <c r="P59" s="316"/>
      <c r="Q59" s="316"/>
      <c r="R59" s="316"/>
      <c r="S59" s="316"/>
      <c r="T59" s="316"/>
      <c r="U59" s="316"/>
      <c r="V59" s="316"/>
      <c r="W59" s="316"/>
      <c r="X59" s="316"/>
      <c r="Y59" s="316"/>
      <c r="Z59" s="316"/>
      <c r="AA59" s="316"/>
      <c r="AB59" s="316"/>
      <c r="AC59" s="320"/>
      <c r="AD59" s="320"/>
      <c r="AE59" s="320"/>
      <c r="AF59" s="317"/>
      <c r="AG59" s="388"/>
    </row>
    <row r="60" spans="1:33" ht="75" x14ac:dyDescent="0.25">
      <c r="A60" s="315" t="s">
        <v>646</v>
      </c>
      <c r="B60" s="316"/>
      <c r="C60" s="316"/>
      <c r="D60" s="316" t="s">
        <v>513</v>
      </c>
      <c r="E60" s="316"/>
      <c r="F60" s="316"/>
      <c r="G60" s="316" t="s">
        <v>1035</v>
      </c>
      <c r="H60" s="316" t="s">
        <v>1027</v>
      </c>
      <c r="I60" s="316" t="s">
        <v>1027</v>
      </c>
      <c r="J60" s="316" t="s">
        <v>1014</v>
      </c>
      <c r="K60" s="320" t="s">
        <v>23</v>
      </c>
      <c r="L60" s="281" t="s">
        <v>3084</v>
      </c>
      <c r="M60" s="316" t="s">
        <v>950</v>
      </c>
      <c r="N60" s="316" t="s">
        <v>1036</v>
      </c>
      <c r="O60" s="316"/>
      <c r="P60" s="316"/>
      <c r="Q60" s="316" t="s">
        <v>1014</v>
      </c>
      <c r="R60" s="316"/>
      <c r="S60" s="316"/>
      <c r="T60" s="316"/>
      <c r="U60" s="316"/>
      <c r="V60" s="316" t="s">
        <v>1014</v>
      </c>
      <c r="W60" s="316" t="s">
        <v>1029</v>
      </c>
      <c r="X60" s="316" t="s">
        <v>1037</v>
      </c>
      <c r="Y60" s="316"/>
      <c r="Z60" s="316"/>
      <c r="AA60" s="316"/>
      <c r="AB60" s="316"/>
      <c r="AC60" s="320"/>
      <c r="AD60" s="320"/>
      <c r="AE60" s="320"/>
      <c r="AF60" s="318" t="s">
        <v>3581</v>
      </c>
      <c r="AG60" s="388"/>
    </row>
    <row r="61" spans="1:33" ht="75" x14ac:dyDescent="0.25">
      <c r="A61" s="315" t="s">
        <v>647</v>
      </c>
      <c r="B61" s="316"/>
      <c r="C61" s="316"/>
      <c r="D61" s="316" t="s">
        <v>514</v>
      </c>
      <c r="E61" s="316"/>
      <c r="F61" s="316"/>
      <c r="G61" s="316" t="s">
        <v>1038</v>
      </c>
      <c r="H61" s="316" t="s">
        <v>1027</v>
      </c>
      <c r="I61" s="316" t="s">
        <v>1027</v>
      </c>
      <c r="J61" s="316" t="s">
        <v>1014</v>
      </c>
      <c r="K61" s="320" t="s">
        <v>23</v>
      </c>
      <c r="L61" s="281" t="s">
        <v>3084</v>
      </c>
      <c r="M61" s="316" t="s">
        <v>950</v>
      </c>
      <c r="N61" s="316" t="s">
        <v>1036</v>
      </c>
      <c r="O61" s="316"/>
      <c r="P61" s="316"/>
      <c r="Q61" s="316" t="s">
        <v>1014</v>
      </c>
      <c r="R61" s="316"/>
      <c r="S61" s="316"/>
      <c r="T61" s="316"/>
      <c r="U61" s="316"/>
      <c r="V61" s="316" t="s">
        <v>1014</v>
      </c>
      <c r="W61" s="316" t="s">
        <v>1029</v>
      </c>
      <c r="X61" s="316"/>
      <c r="Y61" s="316"/>
      <c r="Z61" s="316"/>
      <c r="AA61" s="316"/>
      <c r="AB61" s="316"/>
      <c r="AC61" s="320"/>
      <c r="AD61" s="320"/>
      <c r="AE61" s="320"/>
      <c r="AF61" s="317"/>
      <c r="AG61" s="388"/>
    </row>
    <row r="62" spans="1:33" ht="60" x14ac:dyDescent="0.25">
      <c r="A62" s="315" t="s">
        <v>648</v>
      </c>
      <c r="B62" s="316"/>
      <c r="C62" s="316"/>
      <c r="D62" s="316" t="s">
        <v>627</v>
      </c>
      <c r="E62" s="316"/>
      <c r="F62" s="316"/>
      <c r="G62" s="316" t="s">
        <v>1039</v>
      </c>
      <c r="H62" s="316" t="s">
        <v>1027</v>
      </c>
      <c r="I62" s="316" t="s">
        <v>1027</v>
      </c>
      <c r="J62" s="316" t="s">
        <v>1014</v>
      </c>
      <c r="K62" s="320" t="s">
        <v>23</v>
      </c>
      <c r="L62" s="281" t="s">
        <v>3084</v>
      </c>
      <c r="M62" s="316" t="s">
        <v>950</v>
      </c>
      <c r="N62" s="316" t="s">
        <v>1036</v>
      </c>
      <c r="O62" s="316"/>
      <c r="P62" s="316"/>
      <c r="Q62" s="316" t="s">
        <v>1014</v>
      </c>
      <c r="R62" s="316"/>
      <c r="S62" s="316"/>
      <c r="T62" s="316"/>
      <c r="U62" s="316"/>
      <c r="V62" s="316" t="s">
        <v>1014</v>
      </c>
      <c r="W62" s="316" t="s">
        <v>1029</v>
      </c>
      <c r="X62" s="316"/>
      <c r="Y62" s="316"/>
      <c r="Z62" s="316"/>
      <c r="AA62" s="316"/>
      <c r="AB62" s="316"/>
      <c r="AC62" s="320"/>
      <c r="AD62" s="320"/>
      <c r="AE62" s="320"/>
      <c r="AF62" s="317"/>
      <c r="AG62" s="388"/>
    </row>
    <row r="63" spans="1:33" ht="75" x14ac:dyDescent="0.25">
      <c r="A63" s="315" t="s">
        <v>1566</v>
      </c>
      <c r="C63" s="316"/>
      <c r="D63" s="316" t="s">
        <v>2203</v>
      </c>
      <c r="E63" s="316"/>
      <c r="F63" s="316"/>
      <c r="G63" s="316" t="s">
        <v>1038</v>
      </c>
      <c r="H63" s="316" t="s">
        <v>1027</v>
      </c>
      <c r="I63" s="316" t="s">
        <v>1027</v>
      </c>
      <c r="J63" s="316" t="s">
        <v>1014</v>
      </c>
      <c r="K63" s="320">
        <v>4</v>
      </c>
      <c r="L63" s="281" t="s">
        <v>3084</v>
      </c>
      <c r="M63" s="316" t="s">
        <v>950</v>
      </c>
      <c r="N63" s="316" t="s">
        <v>1036</v>
      </c>
      <c r="O63" s="316"/>
      <c r="P63" s="316"/>
      <c r="Q63" s="316" t="s">
        <v>1014</v>
      </c>
      <c r="R63" s="316"/>
      <c r="S63" s="316"/>
      <c r="T63" s="316"/>
      <c r="U63" s="316"/>
      <c r="V63" s="316" t="s">
        <v>1014</v>
      </c>
      <c r="W63" s="316" t="s">
        <v>1029</v>
      </c>
      <c r="X63" s="316"/>
      <c r="Y63" s="316"/>
      <c r="Z63" s="316"/>
      <c r="AA63" s="316"/>
      <c r="AB63" s="316"/>
      <c r="AC63" s="320"/>
      <c r="AD63" s="320"/>
      <c r="AE63" s="320"/>
      <c r="AF63" s="317"/>
      <c r="AG63" s="388"/>
    </row>
    <row r="64" spans="1:33" ht="30" x14ac:dyDescent="0.25">
      <c r="A64" s="315" t="s">
        <v>611</v>
      </c>
      <c r="B64" s="316" t="s">
        <v>594</v>
      </c>
      <c r="C64" s="316"/>
      <c r="D64" s="316"/>
      <c r="E64" s="316"/>
      <c r="F64" s="316"/>
      <c r="G64" s="316"/>
      <c r="H64" s="316"/>
      <c r="I64" s="316"/>
      <c r="J64" s="316"/>
      <c r="K64" s="320"/>
      <c r="L64" s="281"/>
      <c r="M64" s="316"/>
      <c r="N64" s="316"/>
      <c r="O64" s="316"/>
      <c r="P64" s="316"/>
      <c r="Q64" s="316"/>
      <c r="R64" s="316"/>
      <c r="S64" s="316"/>
      <c r="T64" s="316"/>
      <c r="U64" s="316"/>
      <c r="V64" s="316"/>
      <c r="W64" s="316"/>
      <c r="X64" s="316"/>
      <c r="Y64" s="316"/>
      <c r="Z64" s="316"/>
      <c r="AA64" s="316"/>
      <c r="AB64" s="316"/>
      <c r="AC64" s="320"/>
      <c r="AD64" s="320"/>
      <c r="AE64" s="320"/>
      <c r="AF64" s="317"/>
      <c r="AG64" s="388"/>
    </row>
    <row r="65" spans="1:33" ht="75" x14ac:dyDescent="0.25">
      <c r="A65" s="315" t="s">
        <v>649</v>
      </c>
      <c r="B65" s="316"/>
      <c r="C65" s="316"/>
      <c r="D65" s="316" t="s">
        <v>513</v>
      </c>
      <c r="E65" s="316" t="s">
        <v>1026</v>
      </c>
      <c r="F65" s="316"/>
      <c r="G65" s="316" t="s">
        <v>1035</v>
      </c>
      <c r="H65" s="316" t="s">
        <v>1027</v>
      </c>
      <c r="I65" s="316" t="s">
        <v>1027</v>
      </c>
      <c r="J65" s="316" t="s">
        <v>1014</v>
      </c>
      <c r="K65" s="320" t="s">
        <v>23</v>
      </c>
      <c r="L65" s="281" t="s">
        <v>3084</v>
      </c>
      <c r="M65" s="316" t="s">
        <v>950</v>
      </c>
      <c r="N65" s="316" t="s">
        <v>1036</v>
      </c>
      <c r="O65" s="316"/>
      <c r="P65" s="316"/>
      <c r="Q65" s="316" t="s">
        <v>1014</v>
      </c>
      <c r="R65" s="316"/>
      <c r="S65" s="316"/>
      <c r="T65" s="316"/>
      <c r="U65" s="316"/>
      <c r="V65" s="316" t="s">
        <v>1014</v>
      </c>
      <c r="W65" s="316" t="s">
        <v>1029</v>
      </c>
      <c r="X65" s="316" t="s">
        <v>1037</v>
      </c>
      <c r="Y65" s="316"/>
      <c r="Z65" s="316"/>
      <c r="AA65" s="316"/>
      <c r="AB65" s="316"/>
      <c r="AC65" s="320"/>
      <c r="AD65" s="320"/>
      <c r="AE65" s="320"/>
      <c r="AF65" s="318" t="s">
        <v>3581</v>
      </c>
      <c r="AG65" s="388"/>
    </row>
    <row r="66" spans="1:33" ht="75" x14ac:dyDescent="0.25">
      <c r="A66" s="315" t="s">
        <v>650</v>
      </c>
      <c r="B66" s="316"/>
      <c r="C66" s="316"/>
      <c r="D66" s="316" t="s">
        <v>514</v>
      </c>
      <c r="E66" s="316" t="s">
        <v>1026</v>
      </c>
      <c r="F66" s="316"/>
      <c r="G66" s="316" t="s">
        <v>1038</v>
      </c>
      <c r="H66" s="316" t="s">
        <v>1027</v>
      </c>
      <c r="I66" s="316" t="s">
        <v>1027</v>
      </c>
      <c r="J66" s="316" t="s">
        <v>1014</v>
      </c>
      <c r="K66" s="320" t="s">
        <v>23</v>
      </c>
      <c r="L66" s="281" t="s">
        <v>3084</v>
      </c>
      <c r="M66" s="316" t="s">
        <v>950</v>
      </c>
      <c r="N66" s="316" t="s">
        <v>1036</v>
      </c>
      <c r="O66" s="316"/>
      <c r="P66" s="316"/>
      <c r="Q66" s="316" t="s">
        <v>1014</v>
      </c>
      <c r="R66" s="316"/>
      <c r="S66" s="316"/>
      <c r="T66" s="316"/>
      <c r="U66" s="316"/>
      <c r="V66" s="316" t="s">
        <v>1014</v>
      </c>
      <c r="W66" s="316" t="s">
        <v>1029</v>
      </c>
      <c r="X66" s="316"/>
      <c r="Y66" s="316"/>
      <c r="Z66" s="316"/>
      <c r="AA66" s="316"/>
      <c r="AB66" s="316"/>
      <c r="AC66" s="320"/>
      <c r="AD66" s="320"/>
      <c r="AE66" s="320"/>
      <c r="AF66" s="317"/>
      <c r="AG66" s="388"/>
    </row>
    <row r="67" spans="1:33" ht="60" x14ac:dyDescent="0.25">
      <c r="A67" s="315" t="s">
        <v>651</v>
      </c>
      <c r="B67" s="316"/>
      <c r="C67" s="316"/>
      <c r="D67" s="316" t="s">
        <v>627</v>
      </c>
      <c r="E67" s="316" t="s">
        <v>1031</v>
      </c>
      <c r="F67" s="316"/>
      <c r="G67" s="316" t="s">
        <v>1039</v>
      </c>
      <c r="H67" s="316" t="s">
        <v>1027</v>
      </c>
      <c r="I67" s="316" t="s">
        <v>1027</v>
      </c>
      <c r="J67" s="316" t="s">
        <v>1014</v>
      </c>
      <c r="K67" s="320" t="s">
        <v>23</v>
      </c>
      <c r="L67" s="281" t="s">
        <v>3084</v>
      </c>
      <c r="M67" s="316" t="s">
        <v>950</v>
      </c>
      <c r="N67" s="316" t="s">
        <v>1036</v>
      </c>
      <c r="O67" s="316"/>
      <c r="P67" s="316"/>
      <c r="Q67" s="316" t="s">
        <v>1014</v>
      </c>
      <c r="R67" s="316"/>
      <c r="S67" s="316"/>
      <c r="T67" s="316"/>
      <c r="U67" s="316"/>
      <c r="V67" s="316" t="s">
        <v>1014</v>
      </c>
      <c r="W67" s="316" t="s">
        <v>1029</v>
      </c>
      <c r="X67" s="316"/>
      <c r="Y67" s="316"/>
      <c r="Z67" s="316"/>
      <c r="AA67" s="316"/>
      <c r="AB67" s="316"/>
      <c r="AC67" s="320"/>
      <c r="AD67" s="320"/>
      <c r="AE67" s="320"/>
      <c r="AF67" s="317"/>
      <c r="AG67" s="388"/>
    </row>
    <row r="68" spans="1:33" ht="75" x14ac:dyDescent="0.25">
      <c r="A68" s="315" t="s">
        <v>1566</v>
      </c>
      <c r="C68" s="316"/>
      <c r="D68" s="316" t="s">
        <v>2203</v>
      </c>
      <c r="E68" s="316"/>
      <c r="F68" s="316"/>
      <c r="G68" s="316" t="s">
        <v>1038</v>
      </c>
      <c r="H68" s="316" t="s">
        <v>1027</v>
      </c>
      <c r="I68" s="316" t="s">
        <v>1027</v>
      </c>
      <c r="J68" s="316" t="s">
        <v>1014</v>
      </c>
      <c r="K68" s="320">
        <v>4</v>
      </c>
      <c r="L68" s="281" t="s">
        <v>3084</v>
      </c>
      <c r="M68" s="316" t="s">
        <v>950</v>
      </c>
      <c r="N68" s="316" t="s">
        <v>1036</v>
      </c>
      <c r="O68" s="316"/>
      <c r="P68" s="316"/>
      <c r="Q68" s="316" t="s">
        <v>1014</v>
      </c>
      <c r="R68" s="316"/>
      <c r="S68" s="316"/>
      <c r="T68" s="316"/>
      <c r="U68" s="316"/>
      <c r="V68" s="316" t="s">
        <v>1014</v>
      </c>
      <c r="W68" s="316" t="s">
        <v>1029</v>
      </c>
      <c r="X68" s="316"/>
      <c r="Y68" s="316"/>
      <c r="Z68" s="316"/>
      <c r="AA68" s="316"/>
      <c r="AB68" s="316"/>
      <c r="AC68" s="320"/>
      <c r="AD68" s="320"/>
      <c r="AE68" s="320"/>
      <c r="AF68" s="317"/>
      <c r="AG68" s="388"/>
    </row>
    <row r="69" spans="1:33" x14ac:dyDescent="0.25">
      <c r="A69" s="315" t="s">
        <v>595</v>
      </c>
      <c r="B69" s="316" t="s">
        <v>468</v>
      </c>
      <c r="C69" s="316"/>
      <c r="D69" s="316"/>
      <c r="E69" s="316"/>
      <c r="F69" s="316"/>
      <c r="G69" s="316"/>
      <c r="H69" s="316"/>
      <c r="I69" s="316"/>
      <c r="J69" s="316"/>
      <c r="K69" s="320"/>
      <c r="L69" s="281"/>
      <c r="M69" s="316"/>
      <c r="N69" s="316"/>
      <c r="O69" s="316"/>
      <c r="P69" s="316"/>
      <c r="Q69" s="316"/>
      <c r="R69" s="316"/>
      <c r="S69" s="316"/>
      <c r="T69" s="316"/>
      <c r="U69" s="316"/>
      <c r="V69" s="316"/>
      <c r="W69" s="316"/>
      <c r="X69" s="316"/>
      <c r="Y69" s="316"/>
      <c r="Z69" s="316"/>
      <c r="AA69" s="316"/>
      <c r="AB69" s="316"/>
      <c r="AC69" s="320"/>
      <c r="AD69" s="320"/>
      <c r="AE69" s="320"/>
      <c r="AF69" s="317"/>
      <c r="AG69" s="388"/>
    </row>
    <row r="70" spans="1:33" ht="90" x14ac:dyDescent="0.25">
      <c r="A70" s="315" t="s">
        <v>652</v>
      </c>
      <c r="B70" s="316"/>
      <c r="C70" s="316"/>
      <c r="D70" s="316" t="s">
        <v>141</v>
      </c>
      <c r="E70" s="316" t="s">
        <v>1040</v>
      </c>
      <c r="F70" s="316"/>
      <c r="G70" s="316" t="s">
        <v>1041</v>
      </c>
      <c r="H70" s="316" t="s">
        <v>1042</v>
      </c>
      <c r="I70" s="316" t="s">
        <v>1027</v>
      </c>
      <c r="J70" s="316" t="s">
        <v>1014</v>
      </c>
      <c r="K70" s="320">
        <v>4</v>
      </c>
      <c r="L70" s="281" t="s">
        <v>1838</v>
      </c>
      <c r="M70" s="316" t="s">
        <v>950</v>
      </c>
      <c r="N70" s="316" t="s">
        <v>1043</v>
      </c>
      <c r="O70" s="316"/>
      <c r="P70" s="316"/>
      <c r="Q70" s="316" t="s">
        <v>1014</v>
      </c>
      <c r="R70" s="316"/>
      <c r="S70" s="316"/>
      <c r="T70" s="316"/>
      <c r="U70" s="316"/>
      <c r="V70" s="316" t="s">
        <v>1014</v>
      </c>
      <c r="W70" s="316" t="s">
        <v>1024</v>
      </c>
      <c r="X70" s="316" t="s">
        <v>1044</v>
      </c>
      <c r="Y70" s="316"/>
      <c r="Z70" s="316"/>
      <c r="AA70" s="316"/>
      <c r="AB70" s="316"/>
      <c r="AC70" s="320"/>
      <c r="AD70" s="320"/>
      <c r="AE70" s="320"/>
      <c r="AF70" s="318" t="s">
        <v>3582</v>
      </c>
      <c r="AG70" s="388"/>
    </row>
    <row r="71" spans="1:33" ht="90" x14ac:dyDescent="0.25">
      <c r="A71" s="315" t="s">
        <v>653</v>
      </c>
      <c r="B71" s="316"/>
      <c r="C71" s="316"/>
      <c r="D71" s="316" t="s">
        <v>142</v>
      </c>
      <c r="E71" s="316" t="s">
        <v>1045</v>
      </c>
      <c r="F71" s="316"/>
      <c r="G71" s="316" t="s">
        <v>1041</v>
      </c>
      <c r="H71" s="316" t="s">
        <v>1042</v>
      </c>
      <c r="I71" s="316" t="s">
        <v>1027</v>
      </c>
      <c r="J71" s="316" t="s">
        <v>1014</v>
      </c>
      <c r="K71" s="320">
        <v>4</v>
      </c>
      <c r="L71" s="281" t="s">
        <v>1838</v>
      </c>
      <c r="M71" s="316" t="s">
        <v>923</v>
      </c>
      <c r="N71" s="316" t="s">
        <v>1043</v>
      </c>
      <c r="O71" s="316"/>
      <c r="P71" s="316"/>
      <c r="Q71" s="316" t="s">
        <v>1014</v>
      </c>
      <c r="R71" s="316"/>
      <c r="S71" s="316"/>
      <c r="T71" s="316"/>
      <c r="U71" s="316"/>
      <c r="V71" s="316" t="s">
        <v>1014</v>
      </c>
      <c r="W71" s="316" t="s">
        <v>1024</v>
      </c>
      <c r="X71" s="316"/>
      <c r="Y71" s="316"/>
      <c r="Z71" s="316"/>
      <c r="AA71" s="316"/>
      <c r="AB71" s="316"/>
      <c r="AC71" s="320"/>
      <c r="AD71" s="320"/>
      <c r="AE71" s="320"/>
      <c r="AF71" s="317"/>
      <c r="AG71" s="388"/>
    </row>
  </sheetData>
  <mergeCells count="5">
    <mergeCell ref="C1:D1"/>
    <mergeCell ref="G2:J2"/>
    <mergeCell ref="AC2:AE2"/>
    <mergeCell ref="S2:AB2"/>
    <mergeCell ref="M2:R2"/>
  </mergeCells>
  <pageMargins left="0.25" right="0.25" top="0.75" bottom="0.75" header="0.3" footer="0.3"/>
  <pageSetup paperSize="3" scale="48" fitToHeight="0" pageOrder="overThenDown" orientation="landscape" r:id="rId1"/>
  <headerFooter>
    <oddHeader>&amp;CSolar Probe Plus (SPP) Failure Modes and Effects Analysis (FMEA)</oddHeader>
    <oddFooter>&amp;C&amp;A - &amp;P of &amp;N</oddFooter>
  </headerFooter>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0"/>
  <sheetViews>
    <sheetView view="pageBreakPreview" zoomScale="60" zoomScaleNormal="80" workbookViewId="0">
      <pane xSplit="4" ySplit="2" topLeftCell="E3" activePane="bottomRight" state="frozen"/>
      <selection pane="topRight" activeCell="E1" sqref="E1"/>
      <selection pane="bottomLeft" activeCell="A3" sqref="A3"/>
      <selection pane="bottomRight"/>
    </sheetView>
  </sheetViews>
  <sheetFormatPr defaultRowHeight="15" x14ac:dyDescent="0.25"/>
  <cols>
    <col min="1" max="1" width="15.42578125" bestFit="1" customWidth="1"/>
    <col min="2" max="2" width="15.5703125" bestFit="1" customWidth="1"/>
    <col min="3" max="3" width="38.140625" customWidth="1"/>
    <col min="4" max="4" width="27.85546875" customWidth="1"/>
    <col min="5" max="5" width="27.140625" customWidth="1"/>
    <col min="6" max="6" width="19.7109375" bestFit="1" customWidth="1"/>
    <col min="7" max="7" width="34.140625" customWidth="1"/>
    <col min="8" max="8" width="25.85546875" customWidth="1"/>
    <col min="9" max="9" width="22.85546875" customWidth="1"/>
    <col min="10" max="10" width="26.28515625" customWidth="1"/>
    <col min="11" max="11" width="23.7109375" customWidth="1"/>
    <col min="12" max="12" width="15.7109375" customWidth="1"/>
    <col min="13" max="13" width="15.5703125" bestFit="1" customWidth="1"/>
    <col min="14" max="14" width="28.42578125" customWidth="1"/>
    <col min="15" max="16" width="16.28515625" bestFit="1" customWidth="1"/>
    <col min="17" max="17" width="14.85546875" bestFit="1" customWidth="1"/>
    <col min="18" max="18" width="12.7109375" bestFit="1" customWidth="1"/>
    <col min="19" max="19" width="16.140625" bestFit="1" customWidth="1"/>
    <col min="20" max="20" width="21.7109375" customWidth="1"/>
    <col min="21" max="21" width="22" bestFit="1" customWidth="1"/>
    <col min="22" max="22" width="17.28515625" bestFit="1" customWidth="1"/>
    <col min="23" max="23" width="19.7109375" bestFit="1" customWidth="1"/>
    <col min="24" max="24" width="17" bestFit="1" customWidth="1"/>
    <col min="25" max="25" width="18.28515625" bestFit="1" customWidth="1"/>
    <col min="26" max="26" width="14.85546875" bestFit="1" customWidth="1"/>
    <col min="27" max="27" width="12.7109375" bestFit="1" customWidth="1"/>
    <col min="28" max="28" width="23" bestFit="1" customWidth="1"/>
    <col min="29" max="29" width="12.28515625" customWidth="1"/>
    <col min="30" max="30" width="14.85546875" bestFit="1" customWidth="1"/>
    <col min="31" max="31" width="10.5703125" customWidth="1"/>
    <col min="32" max="32" width="44.85546875" customWidth="1"/>
    <col min="33" max="33" width="16" bestFit="1" customWidth="1"/>
    <col min="34" max="34" width="10.5703125" bestFit="1" customWidth="1"/>
    <col min="35" max="35" width="23.5703125" customWidth="1"/>
  </cols>
  <sheetData>
    <row r="1" spans="1:35" s="274" customFormat="1" x14ac:dyDescent="0.25">
      <c r="G1" s="438" t="s">
        <v>5</v>
      </c>
      <c r="H1" s="438"/>
      <c r="I1" s="438"/>
      <c r="J1" s="438"/>
      <c r="K1" s="355"/>
      <c r="L1" s="275"/>
      <c r="M1" s="440" t="s">
        <v>6</v>
      </c>
      <c r="N1" s="440"/>
      <c r="O1" s="440"/>
      <c r="P1" s="440"/>
      <c r="Q1" s="440"/>
      <c r="R1" s="440"/>
      <c r="S1" s="441" t="s">
        <v>2873</v>
      </c>
      <c r="T1" s="441"/>
      <c r="U1" s="441"/>
      <c r="V1" s="441"/>
      <c r="W1" s="441"/>
      <c r="X1" s="441"/>
      <c r="Y1" s="441"/>
      <c r="Z1" s="441"/>
      <c r="AA1" s="441"/>
      <c r="AB1" s="441"/>
      <c r="AC1" s="439" t="s">
        <v>2874</v>
      </c>
      <c r="AD1" s="439"/>
      <c r="AE1" s="439"/>
      <c r="AF1" s="275"/>
      <c r="AH1" s="356"/>
    </row>
    <row r="2" spans="1:35" s="151" customFormat="1" ht="45.75" thickBot="1" x14ac:dyDescent="0.3">
      <c r="A2" s="147" t="s">
        <v>0</v>
      </c>
      <c r="B2" s="148" t="s">
        <v>2</v>
      </c>
      <c r="C2" s="148" t="s">
        <v>1</v>
      </c>
      <c r="D2" s="148" t="s">
        <v>287</v>
      </c>
      <c r="E2" s="148" t="s">
        <v>208</v>
      </c>
      <c r="F2" s="149" t="s">
        <v>7</v>
      </c>
      <c r="G2" s="305" t="s">
        <v>4</v>
      </c>
      <c r="H2" s="305" t="s">
        <v>284</v>
      </c>
      <c r="I2" s="305" t="s">
        <v>285</v>
      </c>
      <c r="J2" s="305" t="s">
        <v>286</v>
      </c>
      <c r="K2" s="137" t="s">
        <v>8</v>
      </c>
      <c r="L2" s="149" t="s">
        <v>2842</v>
      </c>
      <c r="M2" s="302" t="s">
        <v>289</v>
      </c>
      <c r="N2" s="302" t="s">
        <v>2839</v>
      </c>
      <c r="O2" s="302" t="s">
        <v>2865</v>
      </c>
      <c r="P2" s="302" t="s">
        <v>2866</v>
      </c>
      <c r="Q2" s="302" t="s">
        <v>2877</v>
      </c>
      <c r="R2" s="302" t="s">
        <v>2878</v>
      </c>
      <c r="S2" s="324" t="s">
        <v>2849</v>
      </c>
      <c r="T2" s="324" t="s">
        <v>2868</v>
      </c>
      <c r="U2" s="324" t="s">
        <v>2870</v>
      </c>
      <c r="V2" s="324" t="s">
        <v>291</v>
      </c>
      <c r="W2" s="324" t="s">
        <v>292</v>
      </c>
      <c r="X2" s="324" t="s">
        <v>2888</v>
      </c>
      <c r="Y2" s="324" t="s">
        <v>2871</v>
      </c>
      <c r="Z2" s="324" t="s">
        <v>2889</v>
      </c>
      <c r="AA2" s="324" t="s">
        <v>292</v>
      </c>
      <c r="AB2" s="324" t="s">
        <v>2884</v>
      </c>
      <c r="AC2" s="304" t="s">
        <v>2859</v>
      </c>
      <c r="AD2" s="304" t="s">
        <v>2860</v>
      </c>
      <c r="AE2" s="304" t="s">
        <v>2861</v>
      </c>
      <c r="AF2" s="148" t="s">
        <v>916</v>
      </c>
      <c r="AG2" s="148" t="s">
        <v>1554</v>
      </c>
      <c r="AH2" s="149" t="s">
        <v>3843</v>
      </c>
      <c r="AI2" s="149" t="s">
        <v>3538</v>
      </c>
    </row>
    <row r="3" spans="1:35" s="370" customFormat="1" x14ac:dyDescent="0.25">
      <c r="A3" s="395" t="s">
        <v>3906</v>
      </c>
      <c r="B3" s="364"/>
      <c r="C3" s="364"/>
      <c r="D3" s="364"/>
      <c r="E3" s="364"/>
      <c r="F3" s="365"/>
      <c r="G3" s="394"/>
      <c r="H3" s="394"/>
      <c r="I3" s="394"/>
      <c r="J3" s="394"/>
      <c r="K3" s="366"/>
      <c r="L3" s="365"/>
      <c r="M3" s="394"/>
      <c r="N3" s="394"/>
      <c r="O3" s="394"/>
      <c r="P3" s="394"/>
      <c r="Q3" s="394"/>
      <c r="R3" s="394"/>
      <c r="S3" s="396"/>
      <c r="T3" s="396"/>
      <c r="U3" s="396"/>
      <c r="V3" s="396"/>
      <c r="W3" s="396"/>
      <c r="X3" s="396"/>
      <c r="Y3" s="396"/>
      <c r="Z3" s="396"/>
      <c r="AA3" s="396"/>
      <c r="AB3" s="396"/>
      <c r="AC3" s="394"/>
      <c r="AD3" s="394"/>
      <c r="AE3" s="394"/>
      <c r="AF3" s="367"/>
      <c r="AG3" s="368"/>
      <c r="AH3" s="362"/>
      <c r="AI3" s="369"/>
    </row>
    <row r="4" spans="1:35" s="370" customFormat="1" x14ac:dyDescent="0.25">
      <c r="A4" s="363" t="s">
        <v>3876</v>
      </c>
      <c r="B4" s="364"/>
      <c r="C4" s="364"/>
      <c r="D4" s="364"/>
      <c r="E4" s="364"/>
      <c r="F4" s="365"/>
      <c r="G4" s="394"/>
      <c r="H4" s="394"/>
      <c r="I4" s="394"/>
      <c r="J4" s="394"/>
      <c r="K4" s="366"/>
      <c r="L4" s="365"/>
      <c r="M4" s="394"/>
      <c r="N4" s="394"/>
      <c r="O4" s="394"/>
      <c r="P4" s="394"/>
      <c r="Q4" s="394"/>
      <c r="R4" s="394"/>
      <c r="S4" s="396"/>
      <c r="T4" s="396"/>
      <c r="U4" s="396"/>
      <c r="V4" s="396"/>
      <c r="W4" s="396"/>
      <c r="X4" s="396"/>
      <c r="Y4" s="396"/>
      <c r="Z4" s="396"/>
      <c r="AA4" s="396"/>
      <c r="AB4" s="396"/>
      <c r="AC4" s="394"/>
      <c r="AD4" s="394"/>
      <c r="AE4" s="394"/>
      <c r="AF4" s="367"/>
      <c r="AG4" s="368"/>
      <c r="AH4" s="362"/>
      <c r="AI4" s="369"/>
    </row>
    <row r="5" spans="1:35" s="155" customFormat="1" ht="45" x14ac:dyDescent="0.25">
      <c r="A5" s="272" t="s">
        <v>3781</v>
      </c>
      <c r="B5" s="273" t="s">
        <v>3873</v>
      </c>
      <c r="C5" s="273"/>
      <c r="D5" s="273" t="s">
        <v>3398</v>
      </c>
      <c r="E5" s="273"/>
      <c r="F5" s="273" t="s">
        <v>13</v>
      </c>
      <c r="G5" s="273" t="s">
        <v>3400</v>
      </c>
      <c r="H5" s="273" t="s">
        <v>3401</v>
      </c>
      <c r="I5" s="273" t="s">
        <v>3366</v>
      </c>
      <c r="J5" s="273" t="s">
        <v>1014</v>
      </c>
      <c r="K5" s="291">
        <v>1</v>
      </c>
      <c r="L5" s="282" t="s">
        <v>3559</v>
      </c>
      <c r="M5" s="273" t="s">
        <v>923</v>
      </c>
      <c r="N5" s="273" t="s">
        <v>3402</v>
      </c>
      <c r="O5" s="273"/>
      <c r="P5" s="273"/>
      <c r="Q5" s="273"/>
      <c r="R5" s="273"/>
      <c r="S5" s="273"/>
      <c r="T5" s="273"/>
      <c r="U5" s="273"/>
      <c r="V5" s="273"/>
      <c r="W5" s="273"/>
      <c r="X5" s="273"/>
      <c r="Y5" s="273"/>
      <c r="Z5" s="273"/>
      <c r="AA5" s="273"/>
      <c r="AB5" s="273"/>
      <c r="AC5" s="291"/>
      <c r="AD5" s="291"/>
      <c r="AE5" s="291"/>
      <c r="AF5" s="273"/>
      <c r="AG5" s="273"/>
      <c r="AH5" s="358"/>
      <c r="AI5" s="280"/>
    </row>
    <row r="6" spans="1:35" s="134" customFormat="1" x14ac:dyDescent="0.25">
      <c r="A6" s="378" t="s">
        <v>3882</v>
      </c>
      <c r="K6" s="23"/>
    </row>
    <row r="7" spans="1:35" s="227" customFormat="1" ht="75" x14ac:dyDescent="0.25">
      <c r="A7" s="272" t="s">
        <v>3731</v>
      </c>
      <c r="B7" s="273" t="s">
        <v>3884</v>
      </c>
      <c r="C7" s="273"/>
      <c r="D7" s="354" t="s">
        <v>3732</v>
      </c>
      <c r="E7" s="273"/>
      <c r="F7" s="273"/>
      <c r="G7" s="273" t="s">
        <v>3733</v>
      </c>
      <c r="H7" s="273" t="s">
        <v>3734</v>
      </c>
      <c r="I7" s="273" t="s">
        <v>3735</v>
      </c>
      <c r="J7" s="273" t="s">
        <v>3736</v>
      </c>
      <c r="K7" s="291">
        <v>1</v>
      </c>
      <c r="L7" s="273"/>
      <c r="M7" s="273" t="s">
        <v>1063</v>
      </c>
      <c r="N7" s="273"/>
      <c r="O7" s="273"/>
      <c r="P7" s="273"/>
      <c r="Q7" s="273"/>
      <c r="R7" s="273"/>
      <c r="S7" s="273"/>
      <c r="T7" s="273"/>
      <c r="U7" s="273"/>
      <c r="V7" s="273"/>
      <c r="W7" s="273"/>
      <c r="X7" s="273"/>
      <c r="Y7" s="273"/>
      <c r="Z7" s="273"/>
      <c r="AA7" s="273"/>
      <c r="AB7" s="273"/>
      <c r="AC7" s="291"/>
      <c r="AD7" s="291"/>
      <c r="AE7" s="291"/>
      <c r="AF7" s="280"/>
      <c r="AG7" s="358"/>
      <c r="AH7" s="397"/>
      <c r="AI7" s="398"/>
    </row>
    <row r="8" spans="1:35" s="134" customFormat="1" x14ac:dyDescent="0.25">
      <c r="A8" s="378" t="s">
        <v>3896</v>
      </c>
      <c r="K8" s="23"/>
    </row>
    <row r="9" spans="1:35" s="160" customFormat="1" ht="60" x14ac:dyDescent="0.25">
      <c r="A9" s="273" t="s">
        <v>1566</v>
      </c>
      <c r="B9" s="273" t="s">
        <v>3901</v>
      </c>
      <c r="C9" s="273"/>
      <c r="D9" s="273" t="s">
        <v>2154</v>
      </c>
      <c r="E9" s="273" t="s">
        <v>2757</v>
      </c>
      <c r="F9" s="273"/>
      <c r="G9" s="268" t="s">
        <v>3898</v>
      </c>
      <c r="H9" s="268" t="s">
        <v>3840</v>
      </c>
      <c r="I9" s="268" t="s">
        <v>3839</v>
      </c>
      <c r="J9" s="273" t="s">
        <v>1057</v>
      </c>
      <c r="K9" s="291" t="s">
        <v>3902</v>
      </c>
      <c r="L9" s="282" t="s">
        <v>3058</v>
      </c>
      <c r="M9" s="273" t="s">
        <v>950</v>
      </c>
      <c r="N9" s="273" t="s">
        <v>2758</v>
      </c>
      <c r="O9" s="282" t="s">
        <v>3059</v>
      </c>
      <c r="P9" s="273"/>
      <c r="Q9" s="282" t="s">
        <v>1014</v>
      </c>
      <c r="R9" s="282" t="s">
        <v>1014</v>
      </c>
      <c r="S9" s="282" t="s">
        <v>949</v>
      </c>
      <c r="T9" s="282" t="s">
        <v>949</v>
      </c>
      <c r="U9" s="282" t="s">
        <v>949</v>
      </c>
      <c r="V9" s="282" t="s">
        <v>949</v>
      </c>
      <c r="W9" s="282" t="s">
        <v>949</v>
      </c>
      <c r="X9" s="282" t="s">
        <v>949</v>
      </c>
      <c r="Y9" s="282" t="s">
        <v>949</v>
      </c>
      <c r="Z9" s="282" t="s">
        <v>949</v>
      </c>
      <c r="AA9" s="282" t="s">
        <v>949</v>
      </c>
      <c r="AB9" s="282" t="s">
        <v>949</v>
      </c>
      <c r="AC9" s="291"/>
      <c r="AD9" s="291"/>
      <c r="AE9" s="291"/>
      <c r="AF9" s="273"/>
      <c r="AG9" s="273"/>
      <c r="AH9" s="374"/>
      <c r="AI9" s="381"/>
    </row>
    <row r="10" spans="1:35" s="160" customFormat="1" ht="120" x14ac:dyDescent="0.25">
      <c r="A10" s="272" t="s">
        <v>526</v>
      </c>
      <c r="B10" s="273" t="s">
        <v>2201</v>
      </c>
      <c r="C10" s="273"/>
      <c r="D10" s="273" t="s">
        <v>2183</v>
      </c>
      <c r="E10" s="273" t="s">
        <v>2184</v>
      </c>
      <c r="F10" s="273"/>
      <c r="G10" s="273" t="s">
        <v>2185</v>
      </c>
      <c r="H10" s="273" t="s">
        <v>2186</v>
      </c>
      <c r="I10" s="273" t="s">
        <v>2762</v>
      </c>
      <c r="J10" s="273" t="s">
        <v>950</v>
      </c>
      <c r="K10" s="291" t="s">
        <v>3899</v>
      </c>
      <c r="L10" s="282" t="s">
        <v>3073</v>
      </c>
      <c r="M10" s="273" t="s">
        <v>1589</v>
      </c>
      <c r="N10" s="273" t="s">
        <v>2187</v>
      </c>
      <c r="O10" s="282" t="s">
        <v>3074</v>
      </c>
      <c r="P10" s="273"/>
      <c r="Q10" s="273"/>
      <c r="R10" s="282" t="s">
        <v>1014</v>
      </c>
      <c r="S10" s="282" t="s">
        <v>3075</v>
      </c>
      <c r="T10" s="282" t="s">
        <v>3076</v>
      </c>
      <c r="U10" s="282" t="s">
        <v>3046</v>
      </c>
      <c r="V10" s="282"/>
      <c r="W10" s="282"/>
      <c r="X10" s="282" t="s">
        <v>949</v>
      </c>
      <c r="Y10" s="282" t="s">
        <v>949</v>
      </c>
      <c r="Z10" s="282" t="s">
        <v>949</v>
      </c>
      <c r="AA10" s="282" t="s">
        <v>949</v>
      </c>
      <c r="AB10" s="282" t="s">
        <v>949</v>
      </c>
      <c r="AC10" s="291"/>
      <c r="AD10" s="291"/>
      <c r="AE10" s="291"/>
      <c r="AF10" s="273"/>
      <c r="AG10" s="273" t="s">
        <v>2188</v>
      </c>
      <c r="AH10" s="374"/>
      <c r="AI10" s="381"/>
    </row>
    <row r="11" spans="1:35" s="370" customFormat="1" x14ac:dyDescent="0.25">
      <c r="A11" s="363"/>
      <c r="B11" s="364"/>
      <c r="C11" s="364"/>
      <c r="D11" s="364"/>
      <c r="E11" s="364"/>
      <c r="F11" s="365"/>
      <c r="G11" s="394"/>
      <c r="H11" s="394"/>
      <c r="I11" s="394"/>
      <c r="J11" s="394"/>
      <c r="K11" s="366"/>
      <c r="L11" s="365"/>
      <c r="M11" s="394"/>
      <c r="N11" s="394"/>
      <c r="O11" s="394"/>
      <c r="P11" s="394"/>
      <c r="Q11" s="394"/>
      <c r="R11" s="394"/>
      <c r="S11" s="396"/>
      <c r="T11" s="396"/>
      <c r="U11" s="396"/>
      <c r="V11" s="396"/>
      <c r="W11" s="396"/>
      <c r="X11" s="396"/>
      <c r="Y11" s="396"/>
      <c r="Z11" s="396"/>
      <c r="AA11" s="396"/>
      <c r="AB11" s="396"/>
      <c r="AC11" s="394"/>
      <c r="AD11" s="394"/>
      <c r="AE11" s="394"/>
      <c r="AF11" s="367"/>
      <c r="AG11" s="368"/>
      <c r="AH11" s="362"/>
      <c r="AI11" s="369"/>
    </row>
    <row r="12" spans="1:35" s="370" customFormat="1" x14ac:dyDescent="0.25">
      <c r="A12" s="395" t="s">
        <v>3907</v>
      </c>
      <c r="B12" s="364"/>
      <c r="C12" s="364"/>
      <c r="D12" s="364"/>
      <c r="E12" s="364"/>
      <c r="F12" s="365"/>
      <c r="G12" s="394"/>
      <c r="H12" s="394"/>
      <c r="I12" s="394"/>
      <c r="J12" s="394"/>
      <c r="K12" s="366"/>
      <c r="L12" s="365"/>
      <c r="M12" s="394"/>
      <c r="N12" s="394"/>
      <c r="O12" s="394"/>
      <c r="P12" s="394"/>
      <c r="Q12" s="394"/>
      <c r="R12" s="394"/>
      <c r="S12" s="396"/>
      <c r="T12" s="396"/>
      <c r="U12" s="396"/>
      <c r="V12" s="396"/>
      <c r="W12" s="396"/>
      <c r="X12" s="396"/>
      <c r="Y12" s="396"/>
      <c r="Z12" s="396"/>
      <c r="AA12" s="396"/>
      <c r="AB12" s="396"/>
      <c r="AC12" s="394"/>
      <c r="AD12" s="394"/>
      <c r="AE12" s="394"/>
      <c r="AF12" s="367"/>
      <c r="AG12" s="368"/>
      <c r="AH12" s="362"/>
      <c r="AI12" s="369"/>
    </row>
    <row r="13" spans="1:35" s="370" customFormat="1" x14ac:dyDescent="0.25">
      <c r="A13" s="363" t="s">
        <v>3876</v>
      </c>
      <c r="B13" s="364"/>
      <c r="C13" s="364"/>
      <c r="D13" s="364"/>
      <c r="E13" s="364"/>
      <c r="F13" s="365"/>
      <c r="G13" s="394"/>
      <c r="H13" s="394"/>
      <c r="I13" s="394"/>
      <c r="J13" s="394"/>
      <c r="K13" s="366"/>
      <c r="L13" s="365"/>
      <c r="M13" s="394"/>
      <c r="N13" s="394"/>
      <c r="O13" s="394"/>
      <c r="P13" s="394"/>
      <c r="Q13" s="394"/>
      <c r="R13" s="394"/>
      <c r="S13" s="396"/>
      <c r="T13" s="396"/>
      <c r="U13" s="396"/>
      <c r="V13" s="396"/>
      <c r="W13" s="396"/>
      <c r="X13" s="396"/>
      <c r="Y13" s="396"/>
      <c r="Z13" s="396"/>
      <c r="AA13" s="396"/>
      <c r="AB13" s="396"/>
      <c r="AC13" s="394"/>
      <c r="AD13" s="394"/>
      <c r="AE13" s="394"/>
      <c r="AF13" s="367"/>
      <c r="AG13" s="368"/>
      <c r="AH13" s="362"/>
      <c r="AI13" s="369"/>
    </row>
    <row r="14" spans="1:35" s="155" customFormat="1" ht="105" x14ac:dyDescent="0.25">
      <c r="A14" s="272" t="s">
        <v>1566</v>
      </c>
      <c r="B14" s="273" t="s">
        <v>43</v>
      </c>
      <c r="C14" s="273"/>
      <c r="D14" s="273" t="s">
        <v>3849</v>
      </c>
      <c r="E14" s="273"/>
      <c r="F14" s="273"/>
      <c r="G14" s="273" t="s">
        <v>1614</v>
      </c>
      <c r="H14" s="273" t="s">
        <v>1615</v>
      </c>
      <c r="I14" s="273" t="s">
        <v>949</v>
      </c>
      <c r="J14" s="273" t="s">
        <v>954</v>
      </c>
      <c r="K14" s="361" t="s">
        <v>3850</v>
      </c>
      <c r="L14" s="282" t="s">
        <v>3095</v>
      </c>
      <c r="M14" s="273" t="s">
        <v>950</v>
      </c>
      <c r="N14" s="273" t="s">
        <v>945</v>
      </c>
      <c r="O14" s="273"/>
      <c r="P14" s="273"/>
      <c r="Q14" s="273"/>
      <c r="R14" s="273"/>
      <c r="S14" s="282" t="s">
        <v>3535</v>
      </c>
      <c r="T14" s="282" t="s">
        <v>3546</v>
      </c>
      <c r="U14" s="282" t="s">
        <v>3547</v>
      </c>
      <c r="V14" s="273" t="s">
        <v>956</v>
      </c>
      <c r="W14" s="273"/>
      <c r="X14" s="273"/>
      <c r="Y14" s="273"/>
      <c r="Z14" s="273"/>
      <c r="AA14" s="273"/>
      <c r="AB14" s="273"/>
      <c r="AC14" s="301" t="s">
        <v>3186</v>
      </c>
      <c r="AD14" s="291"/>
      <c r="AE14" s="291"/>
      <c r="AF14" s="273" t="s">
        <v>2731</v>
      </c>
      <c r="AG14" s="273"/>
      <c r="AH14" s="358" t="s">
        <v>3186</v>
      </c>
      <c r="AI14" s="280"/>
    </row>
    <row r="15" spans="1:35" s="155" customFormat="1" ht="165" x14ac:dyDescent="0.25">
      <c r="A15" s="272" t="s">
        <v>3776</v>
      </c>
      <c r="B15" s="273" t="s">
        <v>61</v>
      </c>
      <c r="C15" s="273"/>
      <c r="D15" s="273" t="s">
        <v>3854</v>
      </c>
      <c r="E15" s="273" t="s">
        <v>3369</v>
      </c>
      <c r="F15" s="273"/>
      <c r="G15" s="273" t="s">
        <v>3368</v>
      </c>
      <c r="H15" s="273" t="s">
        <v>3370</v>
      </c>
      <c r="I15" s="273" t="s">
        <v>3371</v>
      </c>
      <c r="J15" s="273" t="s">
        <v>1014</v>
      </c>
      <c r="K15" s="291" t="s">
        <v>3853</v>
      </c>
      <c r="L15" s="282" t="s">
        <v>3095</v>
      </c>
      <c r="M15" s="273"/>
      <c r="N15" s="273"/>
      <c r="O15" s="282" t="s">
        <v>3552</v>
      </c>
      <c r="P15" s="273"/>
      <c r="Q15" s="273"/>
      <c r="R15" s="273"/>
      <c r="S15" s="282" t="s">
        <v>3183</v>
      </c>
      <c r="T15" s="282" t="s">
        <v>3554</v>
      </c>
      <c r="U15" s="282" t="s">
        <v>3046</v>
      </c>
      <c r="V15" s="273"/>
      <c r="W15" s="273"/>
      <c r="X15" s="273"/>
      <c r="Y15" s="273"/>
      <c r="Z15" s="273"/>
      <c r="AA15" s="273"/>
      <c r="AB15" s="273"/>
      <c r="AC15" s="291"/>
      <c r="AD15" s="291"/>
      <c r="AE15" s="291"/>
      <c r="AF15" s="273" t="s">
        <v>949</v>
      </c>
      <c r="AG15" s="273"/>
      <c r="AH15" s="358"/>
      <c r="AI15" s="335" t="s">
        <v>3553</v>
      </c>
    </row>
    <row r="16" spans="1:35" s="155" customFormat="1" ht="105" x14ac:dyDescent="0.25">
      <c r="A16" s="272" t="s">
        <v>3805</v>
      </c>
      <c r="B16" s="273" t="s">
        <v>61</v>
      </c>
      <c r="C16" s="273"/>
      <c r="D16" s="273" t="s">
        <v>3855</v>
      </c>
      <c r="E16" s="273"/>
      <c r="F16" s="273"/>
      <c r="G16" s="273" t="s">
        <v>3372</v>
      </c>
      <c r="H16" s="273" t="s">
        <v>3373</v>
      </c>
      <c r="I16" s="273" t="s">
        <v>3374</v>
      </c>
      <c r="J16" s="273" t="s">
        <v>1014</v>
      </c>
      <c r="K16" s="361" t="s">
        <v>3850</v>
      </c>
      <c r="L16" s="282" t="s">
        <v>3095</v>
      </c>
      <c r="M16" s="273"/>
      <c r="N16" s="273"/>
      <c r="O16" s="273"/>
      <c r="P16" s="273"/>
      <c r="Q16" s="273"/>
      <c r="R16" s="273"/>
      <c r="S16" s="282" t="s">
        <v>4</v>
      </c>
      <c r="T16" s="282" t="s">
        <v>3555</v>
      </c>
      <c r="U16" s="282" t="s">
        <v>3046</v>
      </c>
      <c r="V16" s="273"/>
      <c r="W16" s="273"/>
      <c r="X16" s="273"/>
      <c r="Y16" s="273"/>
      <c r="Z16" s="273"/>
      <c r="AA16" s="273"/>
      <c r="AB16" s="273"/>
      <c r="AC16" s="291"/>
      <c r="AD16" s="291"/>
      <c r="AE16" s="291"/>
      <c r="AF16" s="273"/>
      <c r="AG16" s="273"/>
      <c r="AH16" s="358" t="s">
        <v>3186</v>
      </c>
      <c r="AI16" s="280"/>
    </row>
    <row r="17" spans="1:35" s="155" customFormat="1" ht="165" x14ac:dyDescent="0.25">
      <c r="A17" s="272" t="s">
        <v>3779</v>
      </c>
      <c r="B17" s="273" t="s">
        <v>3872</v>
      </c>
      <c r="C17" s="273"/>
      <c r="D17" s="273" t="s">
        <v>3394</v>
      </c>
      <c r="E17" s="273" t="s">
        <v>982</v>
      </c>
      <c r="F17" s="273" t="s">
        <v>969</v>
      </c>
      <c r="G17" s="273" t="s">
        <v>3421</v>
      </c>
      <c r="H17" s="273" t="s">
        <v>976</v>
      </c>
      <c r="I17" s="273" t="s">
        <v>1027</v>
      </c>
      <c r="J17" s="273" t="s">
        <v>1014</v>
      </c>
      <c r="K17" s="361" t="s">
        <v>3868</v>
      </c>
      <c r="L17" s="282" t="s">
        <v>3095</v>
      </c>
      <c r="M17" s="273" t="s">
        <v>923</v>
      </c>
      <c r="N17" s="273" t="s">
        <v>3396</v>
      </c>
      <c r="O17" s="282" t="s">
        <v>3557</v>
      </c>
      <c r="P17" s="282" t="s">
        <v>3524</v>
      </c>
      <c r="Q17" s="273"/>
      <c r="R17" s="273"/>
      <c r="S17" s="282" t="s">
        <v>3535</v>
      </c>
      <c r="T17" s="282" t="s">
        <v>3558</v>
      </c>
      <c r="U17" s="282" t="s">
        <v>3046</v>
      </c>
      <c r="V17" s="273"/>
      <c r="W17" s="273"/>
      <c r="X17" s="273"/>
      <c r="Y17" s="273"/>
      <c r="Z17" s="273"/>
      <c r="AA17" s="273"/>
      <c r="AB17" s="273"/>
      <c r="AC17" s="291"/>
      <c r="AD17" s="291"/>
      <c r="AE17" s="291"/>
      <c r="AF17" s="273" t="s">
        <v>3420</v>
      </c>
      <c r="AG17" s="273"/>
      <c r="AH17" s="358" t="s">
        <v>3186</v>
      </c>
      <c r="AI17" s="280"/>
    </row>
    <row r="18" spans="1:35" s="155" customFormat="1" ht="105" x14ac:dyDescent="0.25">
      <c r="A18" s="272" t="s">
        <v>3818</v>
      </c>
      <c r="B18" s="273" t="s">
        <v>58</v>
      </c>
      <c r="C18" s="273"/>
      <c r="D18" s="273" t="s">
        <v>3438</v>
      </c>
      <c r="E18" s="273" t="s">
        <v>3430</v>
      </c>
      <c r="F18" s="273"/>
      <c r="G18" s="273" t="s">
        <v>3439</v>
      </c>
      <c r="H18" s="273" t="s">
        <v>3440</v>
      </c>
      <c r="I18" s="273" t="s">
        <v>3441</v>
      </c>
      <c r="J18" s="273" t="s">
        <v>1014</v>
      </c>
      <c r="K18" s="361" t="s">
        <v>3868</v>
      </c>
      <c r="L18" s="282" t="s">
        <v>3095</v>
      </c>
      <c r="M18" s="273" t="s">
        <v>923</v>
      </c>
      <c r="N18" s="273" t="s">
        <v>3442</v>
      </c>
      <c r="O18" s="282" t="s">
        <v>3557</v>
      </c>
      <c r="P18" s="282" t="s">
        <v>3524</v>
      </c>
      <c r="Q18" s="273"/>
      <c r="R18" s="273"/>
      <c r="S18" s="282" t="s">
        <v>4</v>
      </c>
      <c r="T18" s="282" t="s">
        <v>3562</v>
      </c>
      <c r="U18" s="282" t="s">
        <v>3046</v>
      </c>
      <c r="V18" s="273"/>
      <c r="W18" s="273"/>
      <c r="X18" s="273"/>
      <c r="Y18" s="273"/>
      <c r="Z18" s="273"/>
      <c r="AA18" s="273"/>
      <c r="AB18" s="273"/>
      <c r="AC18" s="291"/>
      <c r="AD18" s="291"/>
      <c r="AE18" s="291"/>
      <c r="AF18" s="273"/>
      <c r="AG18" s="273"/>
      <c r="AH18" s="358" t="s">
        <v>3186</v>
      </c>
      <c r="AI18" s="280"/>
    </row>
    <row r="19" spans="1:35" s="155" customFormat="1" ht="120" x14ac:dyDescent="0.25">
      <c r="A19" s="272" t="s">
        <v>3819</v>
      </c>
      <c r="B19" s="273" t="s">
        <v>58</v>
      </c>
      <c r="C19" s="273"/>
      <c r="D19" s="273" t="s">
        <v>310</v>
      </c>
      <c r="E19" s="273" t="s">
        <v>3443</v>
      </c>
      <c r="F19" s="273" t="s">
        <v>969</v>
      </c>
      <c r="G19" s="273" t="s">
        <v>3444</v>
      </c>
      <c r="H19" s="273" t="s">
        <v>3445</v>
      </c>
      <c r="I19" s="273" t="s">
        <v>3446</v>
      </c>
      <c r="J19" s="273" t="s">
        <v>1014</v>
      </c>
      <c r="K19" s="361" t="s">
        <v>3868</v>
      </c>
      <c r="L19" s="282" t="s">
        <v>3095</v>
      </c>
      <c r="M19" s="273" t="s">
        <v>923</v>
      </c>
      <c r="N19" s="273" t="s">
        <v>3447</v>
      </c>
      <c r="O19" s="282" t="s">
        <v>3557</v>
      </c>
      <c r="P19" s="282" t="s">
        <v>3524</v>
      </c>
      <c r="Q19" s="273"/>
      <c r="R19" s="273"/>
      <c r="S19" s="282" t="s">
        <v>4</v>
      </c>
      <c r="T19" s="282" t="s">
        <v>3562</v>
      </c>
      <c r="U19" s="282" t="s">
        <v>3046</v>
      </c>
      <c r="V19" s="273"/>
      <c r="W19" s="273"/>
      <c r="X19" s="273"/>
      <c r="Y19" s="273"/>
      <c r="Z19" s="273"/>
      <c r="AA19" s="273"/>
      <c r="AB19" s="273"/>
      <c r="AC19" s="291"/>
      <c r="AD19" s="291"/>
      <c r="AE19" s="291"/>
      <c r="AF19" s="273" t="s">
        <v>3448</v>
      </c>
      <c r="AG19" s="273"/>
      <c r="AH19" s="358" t="s">
        <v>3186</v>
      </c>
      <c r="AI19" s="280"/>
    </row>
    <row r="20" spans="1:35" s="155" customFormat="1" ht="105" x14ac:dyDescent="0.25">
      <c r="A20" s="272" t="s">
        <v>3786</v>
      </c>
      <c r="B20" s="273" t="s">
        <v>3874</v>
      </c>
      <c r="C20" s="273"/>
      <c r="D20" s="273" t="s">
        <v>340</v>
      </c>
      <c r="E20" s="273" t="s">
        <v>990</v>
      </c>
      <c r="F20" s="273" t="s">
        <v>969</v>
      </c>
      <c r="G20" s="273" t="s">
        <v>991</v>
      </c>
      <c r="H20" s="273" t="s">
        <v>3455</v>
      </c>
      <c r="I20" s="273" t="s">
        <v>3456</v>
      </c>
      <c r="J20" s="360"/>
      <c r="K20" s="361" t="s">
        <v>3868</v>
      </c>
      <c r="L20" s="282" t="s">
        <v>3095</v>
      </c>
      <c r="M20" s="273" t="s">
        <v>923</v>
      </c>
      <c r="N20" s="273" t="s">
        <v>3442</v>
      </c>
      <c r="O20" s="282" t="s">
        <v>3557</v>
      </c>
      <c r="P20" s="282" t="s">
        <v>3524</v>
      </c>
      <c r="Q20" s="273"/>
      <c r="R20" s="273"/>
      <c r="S20" s="282" t="s">
        <v>4</v>
      </c>
      <c r="T20" s="282" t="s">
        <v>3564</v>
      </c>
      <c r="U20" s="282" t="s">
        <v>3046</v>
      </c>
      <c r="V20" s="273"/>
      <c r="W20" s="273"/>
      <c r="X20" s="273"/>
      <c r="Y20" s="273"/>
      <c r="Z20" s="273"/>
      <c r="AA20" s="273"/>
      <c r="AB20" s="273"/>
      <c r="AC20" s="291"/>
      <c r="AD20" s="291"/>
      <c r="AE20" s="291"/>
      <c r="AF20" s="273" t="s">
        <v>3457</v>
      </c>
      <c r="AG20" s="273"/>
      <c r="AH20" s="358" t="s">
        <v>3186</v>
      </c>
      <c r="AI20" s="280"/>
    </row>
    <row r="21" spans="1:35" s="101" customFormat="1" ht="105" x14ac:dyDescent="0.25">
      <c r="A21" s="272" t="s">
        <v>3787</v>
      </c>
      <c r="B21" s="273" t="s">
        <v>3874</v>
      </c>
      <c r="C21" s="273"/>
      <c r="D21" s="273" t="s">
        <v>341</v>
      </c>
      <c r="E21" s="273" t="s">
        <v>990</v>
      </c>
      <c r="F21" s="273" t="s">
        <v>969</v>
      </c>
      <c r="G21" s="273" t="s">
        <v>992</v>
      </c>
      <c r="H21" s="273" t="s">
        <v>993</v>
      </c>
      <c r="I21" s="273" t="s">
        <v>3458</v>
      </c>
      <c r="J21" s="360"/>
      <c r="K21" s="361" t="s">
        <v>3868</v>
      </c>
      <c r="L21" s="282" t="s">
        <v>3095</v>
      </c>
      <c r="M21" s="273" t="s">
        <v>923</v>
      </c>
      <c r="N21" s="273" t="s">
        <v>3459</v>
      </c>
      <c r="O21" s="282" t="s">
        <v>3557</v>
      </c>
      <c r="P21" s="282" t="s">
        <v>3524</v>
      </c>
      <c r="Q21" s="273"/>
      <c r="R21" s="273"/>
      <c r="S21" s="282" t="s">
        <v>4</v>
      </c>
      <c r="T21" s="282" t="s">
        <v>3564</v>
      </c>
      <c r="U21" s="282" t="s">
        <v>3046</v>
      </c>
      <c r="V21" s="273"/>
      <c r="W21" s="273"/>
      <c r="X21" s="273"/>
      <c r="Y21" s="273"/>
      <c r="Z21" s="273"/>
      <c r="AA21" s="273"/>
      <c r="AB21" s="273"/>
      <c r="AC21" s="291"/>
      <c r="AD21" s="291"/>
      <c r="AE21" s="291"/>
      <c r="AF21" s="273" t="s">
        <v>994</v>
      </c>
      <c r="AG21" s="273"/>
      <c r="AH21" s="358" t="s">
        <v>3186</v>
      </c>
      <c r="AI21" s="280"/>
    </row>
    <row r="22" spans="1:35" s="274" customFormat="1" ht="105" x14ac:dyDescent="0.25">
      <c r="A22" s="272" t="s">
        <v>3788</v>
      </c>
      <c r="B22" s="273" t="s">
        <v>3874</v>
      </c>
      <c r="C22" s="273"/>
      <c r="D22" s="273" t="s">
        <v>336</v>
      </c>
      <c r="E22" s="273" t="s">
        <v>995</v>
      </c>
      <c r="F22" s="273" t="s">
        <v>969</v>
      </c>
      <c r="G22" s="273" t="s">
        <v>996</v>
      </c>
      <c r="H22" s="273" t="s">
        <v>997</v>
      </c>
      <c r="I22" s="273" t="s">
        <v>979</v>
      </c>
      <c r="J22" s="360"/>
      <c r="K22" s="361" t="s">
        <v>3868</v>
      </c>
      <c r="L22" s="282" t="s">
        <v>949</v>
      </c>
      <c r="M22" s="273" t="s">
        <v>923</v>
      </c>
      <c r="N22" s="273" t="s">
        <v>3459</v>
      </c>
      <c r="O22" s="273"/>
      <c r="P22" s="273"/>
      <c r="Q22" s="273"/>
      <c r="R22" s="273"/>
      <c r="S22" s="273"/>
      <c r="T22" s="273"/>
      <c r="U22" s="273"/>
      <c r="V22" s="273"/>
      <c r="W22" s="273"/>
      <c r="X22" s="273"/>
      <c r="Y22" s="273"/>
      <c r="Z22" s="273"/>
      <c r="AA22" s="273"/>
      <c r="AB22" s="273"/>
      <c r="AC22" s="291"/>
      <c r="AD22" s="291"/>
      <c r="AE22" s="291"/>
      <c r="AF22" s="273" t="s">
        <v>998</v>
      </c>
      <c r="AG22" s="273"/>
      <c r="AH22" s="358" t="s">
        <v>3186</v>
      </c>
      <c r="AI22" s="280"/>
    </row>
    <row r="23" spans="1:35" s="274" customFormat="1" ht="105" x14ac:dyDescent="0.25">
      <c r="A23" s="272" t="s">
        <v>3789</v>
      </c>
      <c r="B23" s="273" t="s">
        <v>3874</v>
      </c>
      <c r="C23" s="273"/>
      <c r="D23" s="273" t="s">
        <v>3460</v>
      </c>
      <c r="E23" s="273" t="s">
        <v>999</v>
      </c>
      <c r="F23" s="273"/>
      <c r="G23" s="273" t="s">
        <v>3461</v>
      </c>
      <c r="H23" s="273" t="s">
        <v>3462</v>
      </c>
      <c r="I23" s="273" t="s">
        <v>3463</v>
      </c>
      <c r="J23" s="360"/>
      <c r="K23" s="361" t="s">
        <v>3868</v>
      </c>
      <c r="L23" s="282" t="s">
        <v>3095</v>
      </c>
      <c r="M23" s="273" t="s">
        <v>923</v>
      </c>
      <c r="N23" s="273" t="s">
        <v>3464</v>
      </c>
      <c r="O23" s="282" t="s">
        <v>3557</v>
      </c>
      <c r="P23" s="282" t="s">
        <v>3524</v>
      </c>
      <c r="Q23" s="273"/>
      <c r="R23" s="273"/>
      <c r="S23" s="282" t="s">
        <v>4</v>
      </c>
      <c r="T23" s="282" t="s">
        <v>3565</v>
      </c>
      <c r="U23" s="282" t="s">
        <v>3046</v>
      </c>
      <c r="V23" s="273"/>
      <c r="W23" s="273"/>
      <c r="X23" s="273"/>
      <c r="Y23" s="273"/>
      <c r="Z23" s="273"/>
      <c r="AA23" s="273"/>
      <c r="AB23" s="273"/>
      <c r="AC23" s="291"/>
      <c r="AD23" s="291"/>
      <c r="AE23" s="291"/>
      <c r="AF23" s="273" t="s">
        <v>1000</v>
      </c>
      <c r="AG23" s="273"/>
      <c r="AH23" s="358" t="s">
        <v>3186</v>
      </c>
      <c r="AI23" s="280"/>
    </row>
    <row r="24" spans="1:35" s="274" customFormat="1" ht="105" x14ac:dyDescent="0.25">
      <c r="A24" s="272" t="s">
        <v>1566</v>
      </c>
      <c r="B24" s="273" t="s">
        <v>3874</v>
      </c>
      <c r="C24" s="273"/>
      <c r="D24" s="273" t="s">
        <v>3465</v>
      </c>
      <c r="E24" s="273"/>
      <c r="F24" s="273"/>
      <c r="G24" s="273" t="s">
        <v>3466</v>
      </c>
      <c r="H24" s="273" t="s">
        <v>3467</v>
      </c>
      <c r="I24" s="273" t="s">
        <v>3463</v>
      </c>
      <c r="J24" s="360"/>
      <c r="K24" s="361" t="s">
        <v>3868</v>
      </c>
      <c r="L24" s="282" t="s">
        <v>3095</v>
      </c>
      <c r="M24" s="273" t="s">
        <v>923</v>
      </c>
      <c r="N24" s="273" t="s">
        <v>3468</v>
      </c>
      <c r="O24" s="282" t="s">
        <v>3557</v>
      </c>
      <c r="P24" s="282" t="s">
        <v>3524</v>
      </c>
      <c r="Q24" s="273"/>
      <c r="R24" s="273"/>
      <c r="S24" s="282" t="s">
        <v>4</v>
      </c>
      <c r="T24" s="282" t="s">
        <v>3564</v>
      </c>
      <c r="U24" s="282" t="s">
        <v>3046</v>
      </c>
      <c r="V24" s="273"/>
      <c r="W24" s="273"/>
      <c r="X24" s="273"/>
      <c r="Y24" s="273"/>
      <c r="Z24" s="273"/>
      <c r="AA24" s="273"/>
      <c r="AB24" s="273"/>
      <c r="AC24" s="291"/>
      <c r="AD24" s="291"/>
      <c r="AE24" s="291"/>
      <c r="AF24" s="273"/>
      <c r="AG24" s="273"/>
      <c r="AH24" s="358" t="s">
        <v>3186</v>
      </c>
      <c r="AI24" s="280"/>
    </row>
    <row r="25" spans="1:35" s="274" customFormat="1" ht="105" x14ac:dyDescent="0.25">
      <c r="A25" s="272" t="s">
        <v>3791</v>
      </c>
      <c r="B25" s="273" t="s">
        <v>3875</v>
      </c>
      <c r="C25" s="273"/>
      <c r="D25" s="273" t="s">
        <v>3469</v>
      </c>
      <c r="E25" s="273" t="s">
        <v>1001</v>
      </c>
      <c r="F25" s="273" t="s">
        <v>969</v>
      </c>
      <c r="G25" s="273" t="s">
        <v>3466</v>
      </c>
      <c r="H25" s="273" t="s">
        <v>3467</v>
      </c>
      <c r="I25" s="273" t="s">
        <v>3463</v>
      </c>
      <c r="J25" s="360"/>
      <c r="K25" s="361" t="s">
        <v>3868</v>
      </c>
      <c r="L25" s="282" t="s">
        <v>3095</v>
      </c>
      <c r="M25" s="273" t="s">
        <v>923</v>
      </c>
      <c r="N25" s="273" t="s">
        <v>3468</v>
      </c>
      <c r="O25" s="282" t="s">
        <v>3557</v>
      </c>
      <c r="P25" s="282" t="s">
        <v>3524</v>
      </c>
      <c r="Q25" s="273"/>
      <c r="R25" s="273"/>
      <c r="S25" s="282" t="s">
        <v>4</v>
      </c>
      <c r="T25" s="282" t="s">
        <v>3564</v>
      </c>
      <c r="U25" s="282" t="s">
        <v>3046</v>
      </c>
      <c r="V25" s="273"/>
      <c r="W25" s="273"/>
      <c r="X25" s="273"/>
      <c r="Y25" s="273"/>
      <c r="Z25" s="273"/>
      <c r="AA25" s="273"/>
      <c r="AB25" s="273"/>
      <c r="AC25" s="291"/>
      <c r="AD25" s="291"/>
      <c r="AE25" s="291"/>
      <c r="AF25" s="273" t="s">
        <v>981</v>
      </c>
      <c r="AG25" s="273"/>
      <c r="AH25" s="358" t="s">
        <v>3186</v>
      </c>
      <c r="AI25" s="280"/>
    </row>
    <row r="26" spans="1:35" s="274" customFormat="1" ht="120" x14ac:dyDescent="0.25">
      <c r="A26" s="272" t="s">
        <v>3792</v>
      </c>
      <c r="B26" s="273" t="s">
        <v>3875</v>
      </c>
      <c r="C26" s="273"/>
      <c r="D26" s="273" t="s">
        <v>3470</v>
      </c>
      <c r="E26" s="273" t="s">
        <v>978</v>
      </c>
      <c r="F26" s="273"/>
      <c r="G26" s="273" t="s">
        <v>3466</v>
      </c>
      <c r="H26" s="273" t="s">
        <v>3471</v>
      </c>
      <c r="I26" s="273" t="s">
        <v>3463</v>
      </c>
      <c r="J26" s="360"/>
      <c r="K26" s="361" t="s">
        <v>3868</v>
      </c>
      <c r="L26" s="282" t="s">
        <v>3095</v>
      </c>
      <c r="M26" s="273" t="s">
        <v>923</v>
      </c>
      <c r="N26" s="273" t="s">
        <v>3472</v>
      </c>
      <c r="O26" s="282" t="s">
        <v>3557</v>
      </c>
      <c r="P26" s="282" t="s">
        <v>3524</v>
      </c>
      <c r="Q26" s="273"/>
      <c r="R26" s="273"/>
      <c r="S26" s="282" t="s">
        <v>4</v>
      </c>
      <c r="T26" s="282" t="s">
        <v>3565</v>
      </c>
      <c r="U26" s="282" t="s">
        <v>3046</v>
      </c>
      <c r="V26" s="273"/>
      <c r="W26" s="273"/>
      <c r="X26" s="273"/>
      <c r="Y26" s="273"/>
      <c r="Z26" s="273"/>
      <c r="AA26" s="273"/>
      <c r="AB26" s="273"/>
      <c r="AC26" s="291"/>
      <c r="AD26" s="291"/>
      <c r="AE26" s="291"/>
      <c r="AF26" s="273" t="s">
        <v>981</v>
      </c>
      <c r="AG26" s="273"/>
      <c r="AH26" s="358" t="s">
        <v>3186</v>
      </c>
      <c r="AI26" s="280"/>
    </row>
    <row r="27" spans="1:35" s="274" customFormat="1" x14ac:dyDescent="0.25">
      <c r="A27" s="379" t="s">
        <v>3878</v>
      </c>
      <c r="B27" s="273"/>
      <c r="C27" s="273"/>
      <c r="D27" s="273"/>
      <c r="E27" s="273"/>
      <c r="F27" s="273"/>
      <c r="G27" s="273"/>
      <c r="H27" s="273"/>
      <c r="I27" s="273"/>
      <c r="J27" s="268"/>
      <c r="K27" s="292"/>
      <c r="L27" s="282"/>
      <c r="M27" s="273"/>
      <c r="N27" s="273"/>
      <c r="O27" s="282"/>
      <c r="P27" s="282"/>
      <c r="Q27" s="273"/>
      <c r="R27" s="273"/>
      <c r="S27" s="282"/>
      <c r="T27" s="282"/>
      <c r="U27" s="282"/>
      <c r="V27" s="273"/>
      <c r="W27" s="273"/>
      <c r="X27" s="273"/>
      <c r="Y27" s="273"/>
      <c r="Z27" s="273"/>
      <c r="AA27" s="273"/>
      <c r="AB27" s="273"/>
      <c r="AC27" s="291"/>
      <c r="AD27" s="291"/>
      <c r="AE27" s="291"/>
      <c r="AF27" s="273"/>
      <c r="AG27" s="280"/>
      <c r="AH27" s="355"/>
      <c r="AI27" s="258"/>
    </row>
    <row r="28" spans="1:35" s="174" customFormat="1" ht="60" x14ac:dyDescent="0.25">
      <c r="A28" s="343" t="s">
        <v>1566</v>
      </c>
      <c r="B28" s="344" t="s">
        <v>95</v>
      </c>
      <c r="C28" s="344"/>
      <c r="D28" s="344" t="s">
        <v>1648</v>
      </c>
      <c r="E28" s="344" t="s">
        <v>1653</v>
      </c>
      <c r="F28" s="344"/>
      <c r="G28" s="344" t="s">
        <v>1646</v>
      </c>
      <c r="H28" s="344" t="s">
        <v>1654</v>
      </c>
      <c r="I28" s="344" t="s">
        <v>1647</v>
      </c>
      <c r="J28" s="344"/>
      <c r="K28" s="345">
        <v>2</v>
      </c>
      <c r="L28" s="282" t="s">
        <v>3084</v>
      </c>
      <c r="M28" s="344" t="s">
        <v>1656</v>
      </c>
      <c r="N28" s="344" t="s">
        <v>1655</v>
      </c>
      <c r="O28" s="282" t="s">
        <v>3152</v>
      </c>
      <c r="P28" s="282" t="s">
        <v>3153</v>
      </c>
      <c r="Q28" s="282" t="s">
        <v>1838</v>
      </c>
      <c r="R28" s="282" t="s">
        <v>949</v>
      </c>
      <c r="S28" s="282" t="s">
        <v>949</v>
      </c>
      <c r="T28" s="282" t="s">
        <v>949</v>
      </c>
      <c r="U28" s="282" t="s">
        <v>3109</v>
      </c>
      <c r="V28" s="282" t="s">
        <v>1838</v>
      </c>
      <c r="W28" s="282" t="s">
        <v>1838</v>
      </c>
      <c r="X28" s="282" t="s">
        <v>1838</v>
      </c>
      <c r="Y28" s="282" t="s">
        <v>949</v>
      </c>
      <c r="Z28" s="282" t="s">
        <v>949</v>
      </c>
      <c r="AA28" s="282" t="s">
        <v>949</v>
      </c>
      <c r="AB28" s="282" t="s">
        <v>949</v>
      </c>
      <c r="AC28" s="282" t="s">
        <v>3156</v>
      </c>
      <c r="AD28" s="345"/>
      <c r="AE28" s="345"/>
      <c r="AF28" s="345"/>
      <c r="AG28" s="346"/>
      <c r="AH28" s="400"/>
      <c r="AI28" s="399"/>
    </row>
    <row r="29" spans="1:35" s="174" customFormat="1" ht="45" x14ac:dyDescent="0.25">
      <c r="A29" s="343" t="s">
        <v>1566</v>
      </c>
      <c r="B29" s="344" t="s">
        <v>3879</v>
      </c>
      <c r="C29" s="344"/>
      <c r="D29" s="344" t="s">
        <v>1661</v>
      </c>
      <c r="E29" s="344"/>
      <c r="F29" s="344"/>
      <c r="G29" s="344" t="s">
        <v>1662</v>
      </c>
      <c r="H29" s="344" t="s">
        <v>1663</v>
      </c>
      <c r="I29" s="344" t="s">
        <v>1664</v>
      </c>
      <c r="J29" s="344" t="s">
        <v>1057</v>
      </c>
      <c r="K29" s="345">
        <v>2</v>
      </c>
      <c r="L29" s="282" t="s">
        <v>949</v>
      </c>
      <c r="M29" s="344" t="s">
        <v>950</v>
      </c>
      <c r="N29" s="344" t="s">
        <v>1665</v>
      </c>
      <c r="O29" s="282" t="s">
        <v>3161</v>
      </c>
      <c r="P29" s="282" t="s">
        <v>3158</v>
      </c>
      <c r="Q29" s="282" t="s">
        <v>1838</v>
      </c>
      <c r="R29" s="282" t="s">
        <v>1838</v>
      </c>
      <c r="S29" s="282" t="s">
        <v>949</v>
      </c>
      <c r="T29" s="282" t="s">
        <v>949</v>
      </c>
      <c r="U29" s="282" t="s">
        <v>949</v>
      </c>
      <c r="V29" s="282" t="s">
        <v>949</v>
      </c>
      <c r="W29" s="282" t="s">
        <v>949</v>
      </c>
      <c r="X29" s="282" t="s">
        <v>949</v>
      </c>
      <c r="Y29" s="282" t="s">
        <v>949</v>
      </c>
      <c r="Z29" s="282" t="s">
        <v>949</v>
      </c>
      <c r="AA29" s="282" t="s">
        <v>949</v>
      </c>
      <c r="AB29" s="282" t="s">
        <v>949</v>
      </c>
      <c r="AC29" s="282" t="s">
        <v>949</v>
      </c>
      <c r="AD29" s="345"/>
      <c r="AE29" s="345"/>
      <c r="AF29" s="345"/>
      <c r="AG29" s="346" t="s">
        <v>1666</v>
      </c>
      <c r="AH29" s="400"/>
      <c r="AI29" s="399"/>
    </row>
    <row r="30" spans="1:35" x14ac:dyDescent="0.25">
      <c r="A30" s="378" t="s">
        <v>3882</v>
      </c>
      <c r="K30" s="23"/>
    </row>
    <row r="31" spans="1:35" s="227" customFormat="1" ht="345" x14ac:dyDescent="0.25">
      <c r="A31" s="272" t="s">
        <v>1777</v>
      </c>
      <c r="B31" s="273" t="s">
        <v>1779</v>
      </c>
      <c r="C31" s="273"/>
      <c r="D31" s="273" t="s">
        <v>3606</v>
      </c>
      <c r="E31" s="273" t="s">
        <v>3607</v>
      </c>
      <c r="F31" s="273"/>
      <c r="G31" s="273" t="s">
        <v>1795</v>
      </c>
      <c r="H31" s="273" t="s">
        <v>3608</v>
      </c>
      <c r="I31" s="273" t="s">
        <v>1798</v>
      </c>
      <c r="J31" s="273" t="s">
        <v>1797</v>
      </c>
      <c r="K31" s="291">
        <v>2</v>
      </c>
      <c r="L31" s="282" t="s">
        <v>3609</v>
      </c>
      <c r="M31" s="268" t="s">
        <v>1800</v>
      </c>
      <c r="N31" s="273" t="s">
        <v>1799</v>
      </c>
      <c r="O31" s="282" t="s">
        <v>3610</v>
      </c>
      <c r="P31" s="282" t="s">
        <v>3611</v>
      </c>
      <c r="Q31" s="282" t="s">
        <v>3612</v>
      </c>
      <c r="R31" s="282" t="s">
        <v>949</v>
      </c>
      <c r="S31" s="282" t="s">
        <v>3613</v>
      </c>
      <c r="T31" s="282" t="s">
        <v>3614</v>
      </c>
      <c r="U31" s="282" t="s">
        <v>3615</v>
      </c>
      <c r="V31" s="282" t="s">
        <v>949</v>
      </c>
      <c r="W31" s="282" t="s">
        <v>3612</v>
      </c>
      <c r="X31" s="282" t="s">
        <v>949</v>
      </c>
      <c r="Y31" s="282" t="s">
        <v>949</v>
      </c>
      <c r="Z31" s="282" t="s">
        <v>949</v>
      </c>
      <c r="AA31" s="282" t="s">
        <v>949</v>
      </c>
      <c r="AB31" s="282" t="s">
        <v>949</v>
      </c>
      <c r="AC31" s="291"/>
      <c r="AD31" s="291"/>
      <c r="AE31" s="291"/>
      <c r="AF31" s="280" t="s">
        <v>3616</v>
      </c>
      <c r="AG31" s="358"/>
      <c r="AH31" s="397"/>
      <c r="AI31" s="398"/>
    </row>
    <row r="32" spans="1:35" s="227" customFormat="1" ht="409.5" x14ac:dyDescent="0.25">
      <c r="A32" s="272" t="s">
        <v>3679</v>
      </c>
      <c r="B32" s="273" t="s">
        <v>3884</v>
      </c>
      <c r="C32" s="273"/>
      <c r="D32" s="354" t="s">
        <v>3680</v>
      </c>
      <c r="E32" s="273" t="s">
        <v>3681</v>
      </c>
      <c r="F32" s="273"/>
      <c r="G32" s="273" t="s">
        <v>1972</v>
      </c>
      <c r="H32" s="273" t="s">
        <v>3682</v>
      </c>
      <c r="I32" s="273" t="s">
        <v>1968</v>
      </c>
      <c r="J32" s="273" t="s">
        <v>1967</v>
      </c>
      <c r="K32" s="291">
        <v>2</v>
      </c>
      <c r="L32" s="273"/>
      <c r="M32" s="268" t="s">
        <v>950</v>
      </c>
      <c r="N32" s="273" t="s">
        <v>1949</v>
      </c>
      <c r="O32" s="273"/>
      <c r="P32" s="273"/>
      <c r="Q32" s="273" t="s">
        <v>1951</v>
      </c>
      <c r="R32" s="273"/>
      <c r="S32" s="273"/>
      <c r="T32" s="273"/>
      <c r="U32" s="273"/>
      <c r="V32" s="273"/>
      <c r="W32" s="273"/>
      <c r="X32" s="273"/>
      <c r="Y32" s="273"/>
      <c r="Z32" s="273"/>
      <c r="AA32" s="273"/>
      <c r="AB32" s="273"/>
      <c r="AC32" s="291"/>
      <c r="AD32" s="291"/>
      <c r="AE32" s="291"/>
      <c r="AF32" s="280" t="s">
        <v>3683</v>
      </c>
      <c r="AG32" s="358"/>
      <c r="AH32" s="397"/>
      <c r="AI32" s="398"/>
    </row>
    <row r="33" spans="1:35" s="227" customFormat="1" ht="390" x14ac:dyDescent="0.25">
      <c r="A33" s="272" t="s">
        <v>3684</v>
      </c>
      <c r="B33" s="273" t="s">
        <v>3884</v>
      </c>
      <c r="C33" s="273"/>
      <c r="D33" s="354" t="s">
        <v>3685</v>
      </c>
      <c r="E33" s="273" t="s">
        <v>3686</v>
      </c>
      <c r="F33" s="273"/>
      <c r="G33" s="273" t="s">
        <v>1975</v>
      </c>
      <c r="H33" s="273" t="s">
        <v>1976</v>
      </c>
      <c r="I33" s="273" t="s">
        <v>1968</v>
      </c>
      <c r="J33" s="273" t="s">
        <v>3687</v>
      </c>
      <c r="K33" s="291">
        <v>2</v>
      </c>
      <c r="L33" s="273"/>
      <c r="M33" s="268"/>
      <c r="N33" s="273"/>
      <c r="O33" s="273"/>
      <c r="P33" s="273"/>
      <c r="Q33" s="273"/>
      <c r="R33" s="273"/>
      <c r="S33" s="273"/>
      <c r="T33" s="273"/>
      <c r="U33" s="273"/>
      <c r="V33" s="273"/>
      <c r="W33" s="273"/>
      <c r="X33" s="273"/>
      <c r="Y33" s="273"/>
      <c r="Z33" s="273"/>
      <c r="AA33" s="273"/>
      <c r="AB33" s="273"/>
      <c r="AC33" s="291"/>
      <c r="AD33" s="291"/>
      <c r="AE33" s="291"/>
      <c r="AF33" s="280"/>
      <c r="AG33" s="358"/>
      <c r="AH33" s="397"/>
      <c r="AI33" s="398"/>
    </row>
    <row r="34" spans="1:35" s="227" customFormat="1" ht="240" x14ac:dyDescent="0.25">
      <c r="A34" s="272" t="s">
        <v>3688</v>
      </c>
      <c r="B34" s="273" t="s">
        <v>3884</v>
      </c>
      <c r="C34" s="273"/>
      <c r="D34" s="354" t="s">
        <v>3689</v>
      </c>
      <c r="E34" s="273" t="s">
        <v>3690</v>
      </c>
      <c r="F34" s="273"/>
      <c r="G34" s="273" t="s">
        <v>3691</v>
      </c>
      <c r="H34" s="273" t="s">
        <v>1981</v>
      </c>
      <c r="I34" s="273" t="s">
        <v>1968</v>
      </c>
      <c r="J34" s="273" t="s">
        <v>3692</v>
      </c>
      <c r="K34" s="291">
        <v>2</v>
      </c>
      <c r="L34" s="273"/>
      <c r="M34" s="268"/>
      <c r="N34" s="273"/>
      <c r="O34" s="273"/>
      <c r="P34" s="273"/>
      <c r="Q34" s="273"/>
      <c r="R34" s="273"/>
      <c r="S34" s="273"/>
      <c r="T34" s="273"/>
      <c r="U34" s="273"/>
      <c r="V34" s="273"/>
      <c r="W34" s="273"/>
      <c r="X34" s="273"/>
      <c r="Y34" s="273"/>
      <c r="Z34" s="273"/>
      <c r="AA34" s="273"/>
      <c r="AB34" s="273"/>
      <c r="AC34" s="291"/>
      <c r="AD34" s="291"/>
      <c r="AE34" s="291"/>
      <c r="AF34" s="280" t="s">
        <v>3693</v>
      </c>
      <c r="AG34" s="358"/>
      <c r="AH34" s="397"/>
      <c r="AI34" s="398"/>
    </row>
    <row r="35" spans="1:35" s="227" customFormat="1" ht="165" x14ac:dyDescent="0.25">
      <c r="A35" s="272" t="s">
        <v>3694</v>
      </c>
      <c r="B35" s="273" t="s">
        <v>3884</v>
      </c>
      <c r="C35" s="273"/>
      <c r="D35" s="354" t="s">
        <v>3695</v>
      </c>
      <c r="E35" s="273" t="s">
        <v>3696</v>
      </c>
      <c r="F35" s="273"/>
      <c r="G35" s="273" t="s">
        <v>1986</v>
      </c>
      <c r="H35" s="273" t="s">
        <v>1987</v>
      </c>
      <c r="I35" s="273" t="s">
        <v>1968</v>
      </c>
      <c r="J35" s="273" t="s">
        <v>3697</v>
      </c>
      <c r="K35" s="291">
        <v>2</v>
      </c>
      <c r="L35" s="273"/>
      <c r="M35" s="268"/>
      <c r="N35" s="273"/>
      <c r="O35" s="273"/>
      <c r="P35" s="273"/>
      <c r="Q35" s="273"/>
      <c r="R35" s="273"/>
      <c r="S35" s="273"/>
      <c r="T35" s="273"/>
      <c r="U35" s="273"/>
      <c r="V35" s="273"/>
      <c r="W35" s="273"/>
      <c r="X35" s="273"/>
      <c r="Y35" s="273"/>
      <c r="Z35" s="273"/>
      <c r="AA35" s="273"/>
      <c r="AB35" s="273"/>
      <c r="AC35" s="291"/>
      <c r="AD35" s="291"/>
      <c r="AE35" s="291"/>
      <c r="AF35" s="280"/>
      <c r="AG35" s="358"/>
      <c r="AH35" s="397"/>
      <c r="AI35" s="398"/>
    </row>
    <row r="36" spans="1:35" s="227" customFormat="1" ht="315" x14ac:dyDescent="0.25">
      <c r="A36" s="272" t="s">
        <v>3698</v>
      </c>
      <c r="B36" s="273" t="s">
        <v>3884</v>
      </c>
      <c r="C36" s="273"/>
      <c r="D36" s="354" t="s">
        <v>3699</v>
      </c>
      <c r="E36" s="273" t="s">
        <v>3700</v>
      </c>
      <c r="F36" s="273"/>
      <c r="G36" s="273" t="s">
        <v>3701</v>
      </c>
      <c r="H36" s="273" t="s">
        <v>3702</v>
      </c>
      <c r="I36" s="273" t="s">
        <v>1968</v>
      </c>
      <c r="J36" s="273" t="s">
        <v>3703</v>
      </c>
      <c r="K36" s="291">
        <v>2</v>
      </c>
      <c r="L36" s="273"/>
      <c r="M36" s="268"/>
      <c r="N36" s="273"/>
      <c r="O36" s="273"/>
      <c r="P36" s="273"/>
      <c r="Q36" s="273"/>
      <c r="R36" s="273"/>
      <c r="S36" s="273"/>
      <c r="T36" s="273"/>
      <c r="U36" s="273"/>
      <c r="V36" s="273"/>
      <c r="W36" s="273"/>
      <c r="X36" s="273"/>
      <c r="Y36" s="273"/>
      <c r="Z36" s="273"/>
      <c r="AA36" s="273"/>
      <c r="AB36" s="273"/>
      <c r="AC36" s="291"/>
      <c r="AD36" s="291"/>
      <c r="AE36" s="291"/>
      <c r="AF36" s="280"/>
      <c r="AG36" s="358"/>
      <c r="AH36" s="397"/>
      <c r="AI36" s="398"/>
    </row>
    <row r="37" spans="1:35" x14ac:dyDescent="0.25">
      <c r="A37" s="378" t="s">
        <v>3887</v>
      </c>
      <c r="K37" s="23"/>
    </row>
    <row r="38" spans="1:35" s="263" customFormat="1" ht="135" x14ac:dyDescent="0.25">
      <c r="A38" s="267" t="s">
        <v>1319</v>
      </c>
      <c r="B38" s="268" t="s">
        <v>149</v>
      </c>
      <c r="C38" s="268" t="s">
        <v>1320</v>
      </c>
      <c r="D38" s="268" t="s">
        <v>1321</v>
      </c>
      <c r="E38" s="268" t="s">
        <v>1322</v>
      </c>
      <c r="F38" s="268" t="s">
        <v>1146</v>
      </c>
      <c r="G38" s="268" t="s">
        <v>1323</v>
      </c>
      <c r="H38" s="401" t="s">
        <v>1324</v>
      </c>
      <c r="I38" s="268" t="s">
        <v>2782</v>
      </c>
      <c r="J38" s="268" t="s">
        <v>1014</v>
      </c>
      <c r="K38" s="292">
        <v>2</v>
      </c>
      <c r="L38" s="309"/>
      <c r="M38" s="281"/>
      <c r="N38" s="268" t="s">
        <v>1325</v>
      </c>
      <c r="O38" s="268"/>
      <c r="P38" s="268"/>
      <c r="Q38" s="268"/>
      <c r="R38" s="268"/>
      <c r="S38" s="268" t="s">
        <v>1326</v>
      </c>
      <c r="T38" s="268"/>
      <c r="U38" s="268"/>
      <c r="V38" s="268"/>
      <c r="W38" s="268"/>
      <c r="X38" s="268" t="s">
        <v>1014</v>
      </c>
      <c r="Y38" s="268" t="s">
        <v>949</v>
      </c>
      <c r="Z38" s="268"/>
      <c r="AA38" s="268"/>
      <c r="AB38" s="268"/>
      <c r="AC38" s="292"/>
      <c r="AD38" s="292"/>
      <c r="AE38" s="292"/>
      <c r="AF38" s="268" t="s">
        <v>1327</v>
      </c>
      <c r="AG38" s="383"/>
      <c r="AH38" s="402"/>
      <c r="AI38" s="380"/>
    </row>
    <row r="39" spans="1:35" s="263" customFormat="1" ht="150" x14ac:dyDescent="0.25">
      <c r="A39" s="267" t="s">
        <v>1328</v>
      </c>
      <c r="B39" s="268" t="s">
        <v>149</v>
      </c>
      <c r="C39" s="268" t="s">
        <v>1320</v>
      </c>
      <c r="D39" s="268" t="s">
        <v>1329</v>
      </c>
      <c r="E39" s="268" t="s">
        <v>1330</v>
      </c>
      <c r="F39" s="268" t="s">
        <v>1146</v>
      </c>
      <c r="G39" s="268" t="s">
        <v>1331</v>
      </c>
      <c r="H39" s="268" t="s">
        <v>1332</v>
      </c>
      <c r="I39" s="268" t="s">
        <v>2783</v>
      </c>
      <c r="J39" s="268" t="s">
        <v>1014</v>
      </c>
      <c r="K39" s="292">
        <v>2</v>
      </c>
      <c r="L39" s="309"/>
      <c r="M39" s="281"/>
      <c r="N39" s="268" t="s">
        <v>1334</v>
      </c>
      <c r="O39" s="268"/>
      <c r="P39" s="268"/>
      <c r="Q39" s="268"/>
      <c r="R39" s="268"/>
      <c r="S39" s="268" t="s">
        <v>1326</v>
      </c>
      <c r="T39" s="268"/>
      <c r="U39" s="268"/>
      <c r="V39" s="268"/>
      <c r="W39" s="268"/>
      <c r="X39" s="268" t="s">
        <v>1014</v>
      </c>
      <c r="Y39" s="268" t="s">
        <v>949</v>
      </c>
      <c r="Z39" s="268"/>
      <c r="AA39" s="268"/>
      <c r="AB39" s="268"/>
      <c r="AC39" s="292"/>
      <c r="AD39" s="292"/>
      <c r="AE39" s="292"/>
      <c r="AF39" s="268"/>
      <c r="AG39" s="383"/>
      <c r="AH39" s="402"/>
      <c r="AI39" s="380"/>
    </row>
    <row r="40" spans="1:35" s="263" customFormat="1" ht="135" x14ac:dyDescent="0.25">
      <c r="A40" s="267" t="s">
        <v>1335</v>
      </c>
      <c r="B40" s="268" t="s">
        <v>149</v>
      </c>
      <c r="C40" s="268" t="s">
        <v>1320</v>
      </c>
      <c r="D40" s="268" t="s">
        <v>1336</v>
      </c>
      <c r="E40" s="268" t="s">
        <v>1330</v>
      </c>
      <c r="F40" s="268" t="s">
        <v>1146</v>
      </c>
      <c r="G40" s="268" t="s">
        <v>1337</v>
      </c>
      <c r="H40" s="268" t="s">
        <v>1338</v>
      </c>
      <c r="I40" s="268" t="s">
        <v>2784</v>
      </c>
      <c r="J40" s="268" t="s">
        <v>1014</v>
      </c>
      <c r="K40" s="292">
        <v>2</v>
      </c>
      <c r="L40" s="309"/>
      <c r="M40" s="281"/>
      <c r="N40" s="268" t="s">
        <v>1339</v>
      </c>
      <c r="O40" s="268"/>
      <c r="P40" s="268"/>
      <c r="Q40" s="268"/>
      <c r="R40" s="268"/>
      <c r="S40" s="268" t="s">
        <v>1326</v>
      </c>
      <c r="T40" s="268"/>
      <c r="U40" s="268"/>
      <c r="V40" s="268"/>
      <c r="W40" s="268"/>
      <c r="X40" s="268" t="s">
        <v>1014</v>
      </c>
      <c r="Y40" s="268" t="s">
        <v>949</v>
      </c>
      <c r="Z40" s="268"/>
      <c r="AA40" s="268"/>
      <c r="AB40" s="268"/>
      <c r="AC40" s="292"/>
      <c r="AD40" s="292"/>
      <c r="AE40" s="292"/>
      <c r="AF40" s="268"/>
      <c r="AG40" s="383"/>
      <c r="AH40" s="402"/>
      <c r="AI40" s="380"/>
    </row>
    <row r="41" spans="1:35" s="263" customFormat="1" ht="150" x14ac:dyDescent="0.25">
      <c r="A41" s="267" t="s">
        <v>1340</v>
      </c>
      <c r="B41" s="268" t="s">
        <v>149</v>
      </c>
      <c r="C41" s="268" t="s">
        <v>1320</v>
      </c>
      <c r="D41" s="268" t="s">
        <v>1341</v>
      </c>
      <c r="E41" s="268" t="s">
        <v>1342</v>
      </c>
      <c r="F41" s="268" t="s">
        <v>1146</v>
      </c>
      <c r="G41" s="268" t="s">
        <v>2764</v>
      </c>
      <c r="H41" s="268" t="s">
        <v>1332</v>
      </c>
      <c r="I41" s="268" t="s">
        <v>2784</v>
      </c>
      <c r="J41" s="268" t="s">
        <v>1014</v>
      </c>
      <c r="K41" s="292">
        <v>2</v>
      </c>
      <c r="L41" s="309"/>
      <c r="M41" s="281"/>
      <c r="N41" s="268" t="s">
        <v>1343</v>
      </c>
      <c r="O41" s="268"/>
      <c r="P41" s="268"/>
      <c r="Q41" s="268"/>
      <c r="R41" s="268"/>
      <c r="S41" s="268" t="s">
        <v>1326</v>
      </c>
      <c r="T41" s="268"/>
      <c r="U41" s="268"/>
      <c r="V41" s="268"/>
      <c r="W41" s="268"/>
      <c r="X41" s="268" t="s">
        <v>1014</v>
      </c>
      <c r="Y41" s="268" t="s">
        <v>949</v>
      </c>
      <c r="Z41" s="268"/>
      <c r="AA41" s="268"/>
      <c r="AB41" s="268"/>
      <c r="AC41" s="292"/>
      <c r="AD41" s="292"/>
      <c r="AE41" s="292"/>
      <c r="AF41" s="268"/>
      <c r="AG41" s="383"/>
      <c r="AH41" s="402"/>
      <c r="AI41" s="380"/>
    </row>
    <row r="42" spans="1:35" s="263" customFormat="1" ht="120" x14ac:dyDescent="0.25">
      <c r="A42" s="267" t="s">
        <v>1344</v>
      </c>
      <c r="B42" s="268" t="s">
        <v>1345</v>
      </c>
      <c r="C42" s="268" t="s">
        <v>2780</v>
      </c>
      <c r="D42" s="268" t="s">
        <v>505</v>
      </c>
      <c r="E42" s="268" t="s">
        <v>2768</v>
      </c>
      <c r="F42" s="268" t="s">
        <v>1146</v>
      </c>
      <c r="G42" s="268" t="s">
        <v>2770</v>
      </c>
      <c r="H42" s="268" t="s">
        <v>2771</v>
      </c>
      <c r="I42" s="268" t="s">
        <v>2785</v>
      </c>
      <c r="J42" s="268" t="s">
        <v>1014</v>
      </c>
      <c r="K42" s="292">
        <v>2</v>
      </c>
      <c r="L42" s="309"/>
      <c r="M42" s="268"/>
      <c r="N42" s="268" t="s">
        <v>1350</v>
      </c>
      <c r="O42" s="268"/>
      <c r="P42" s="268"/>
      <c r="Q42" s="268"/>
      <c r="R42" s="268"/>
      <c r="S42" s="268" t="s">
        <v>1351</v>
      </c>
      <c r="T42" s="268"/>
      <c r="U42" s="268"/>
      <c r="V42" s="268"/>
      <c r="W42" s="268"/>
      <c r="X42" s="268" t="s">
        <v>1014</v>
      </c>
      <c r="Y42" s="268" t="s">
        <v>949</v>
      </c>
      <c r="Z42" s="268"/>
      <c r="AA42" s="268"/>
      <c r="AB42" s="268"/>
      <c r="AC42" s="292"/>
      <c r="AD42" s="292"/>
      <c r="AE42" s="292"/>
      <c r="AF42" s="268"/>
      <c r="AG42" s="383"/>
      <c r="AH42" s="402"/>
      <c r="AI42" s="380"/>
    </row>
    <row r="43" spans="1:35" s="263" customFormat="1" ht="120" x14ac:dyDescent="0.25">
      <c r="A43" s="267" t="s">
        <v>1352</v>
      </c>
      <c r="B43" s="268" t="s">
        <v>1345</v>
      </c>
      <c r="C43" s="268" t="s">
        <v>2780</v>
      </c>
      <c r="D43" s="268" t="s">
        <v>2766</v>
      </c>
      <c r="E43" s="268" t="s">
        <v>2765</v>
      </c>
      <c r="F43" s="268" t="s">
        <v>1146</v>
      </c>
      <c r="G43" s="268" t="s">
        <v>2770</v>
      </c>
      <c r="H43" s="268" t="s">
        <v>2772</v>
      </c>
      <c r="I43" s="268" t="s">
        <v>2785</v>
      </c>
      <c r="J43" s="268" t="s">
        <v>1014</v>
      </c>
      <c r="K43" s="292">
        <v>2</v>
      </c>
      <c r="L43" s="309"/>
      <c r="M43" s="268"/>
      <c r="N43" s="268" t="s">
        <v>1350</v>
      </c>
      <c r="O43" s="268"/>
      <c r="P43" s="268"/>
      <c r="Q43" s="268"/>
      <c r="R43" s="268"/>
      <c r="S43" s="268" t="s">
        <v>1351</v>
      </c>
      <c r="T43" s="268"/>
      <c r="U43" s="268"/>
      <c r="V43" s="268"/>
      <c r="W43" s="268"/>
      <c r="X43" s="268" t="s">
        <v>1014</v>
      </c>
      <c r="Y43" s="268" t="s">
        <v>949</v>
      </c>
      <c r="Z43" s="268"/>
      <c r="AA43" s="268"/>
      <c r="AB43" s="268"/>
      <c r="AC43" s="292"/>
      <c r="AD43" s="292"/>
      <c r="AE43" s="292"/>
      <c r="AF43" s="268"/>
      <c r="AG43" s="383"/>
      <c r="AH43" s="402"/>
      <c r="AI43" s="380"/>
    </row>
    <row r="44" spans="1:35" s="263" customFormat="1" ht="90" x14ac:dyDescent="0.25">
      <c r="A44" s="267" t="s">
        <v>1360</v>
      </c>
      <c r="B44" s="268" t="s">
        <v>1345</v>
      </c>
      <c r="C44" s="268" t="s">
        <v>2780</v>
      </c>
      <c r="D44" s="268" t="s">
        <v>2776</v>
      </c>
      <c r="E44" s="268" t="s">
        <v>2769</v>
      </c>
      <c r="F44" s="268" t="s">
        <v>1146</v>
      </c>
      <c r="G44" s="268" t="s">
        <v>2778</v>
      </c>
      <c r="H44" s="268" t="s">
        <v>2787</v>
      </c>
      <c r="I44" s="268" t="s">
        <v>2779</v>
      </c>
      <c r="J44" s="268" t="s">
        <v>1014</v>
      </c>
      <c r="K44" s="292">
        <v>2</v>
      </c>
      <c r="L44" s="309"/>
      <c r="M44" s="268"/>
      <c r="N44" s="268" t="s">
        <v>2790</v>
      </c>
      <c r="O44" s="268"/>
      <c r="P44" s="268"/>
      <c r="Q44" s="268"/>
      <c r="R44" s="268"/>
      <c r="S44" s="268" t="s">
        <v>1351</v>
      </c>
      <c r="T44" s="268"/>
      <c r="U44" s="268"/>
      <c r="V44" s="268"/>
      <c r="W44" s="268"/>
      <c r="X44" s="268" t="s">
        <v>1014</v>
      </c>
      <c r="Y44" s="268" t="s">
        <v>949</v>
      </c>
      <c r="Z44" s="268"/>
      <c r="AA44" s="268"/>
      <c r="AB44" s="268"/>
      <c r="AC44" s="292"/>
      <c r="AD44" s="292"/>
      <c r="AE44" s="292"/>
      <c r="AF44" s="268" t="s">
        <v>2781</v>
      </c>
      <c r="AG44" s="383"/>
      <c r="AH44" s="402"/>
      <c r="AI44" s="380"/>
    </row>
    <row r="45" spans="1:35" s="263" customFormat="1" ht="135" x14ac:dyDescent="0.25">
      <c r="A45" s="267" t="s">
        <v>2793</v>
      </c>
      <c r="B45" s="268" t="s">
        <v>1345</v>
      </c>
      <c r="C45" s="268" t="s">
        <v>2780</v>
      </c>
      <c r="D45" s="268" t="s">
        <v>2777</v>
      </c>
      <c r="E45" s="268" t="s">
        <v>2791</v>
      </c>
      <c r="F45" s="268" t="s">
        <v>1146</v>
      </c>
      <c r="G45" s="268" t="s">
        <v>2786</v>
      </c>
      <c r="H45" s="268" t="s">
        <v>2788</v>
      </c>
      <c r="I45" s="268" t="s">
        <v>2789</v>
      </c>
      <c r="J45" s="268" t="s">
        <v>1014</v>
      </c>
      <c r="K45" s="292">
        <v>2</v>
      </c>
      <c r="L45" s="309"/>
      <c r="M45" s="268"/>
      <c r="N45" s="268" t="s">
        <v>1355</v>
      </c>
      <c r="O45" s="268"/>
      <c r="P45" s="268"/>
      <c r="Q45" s="268"/>
      <c r="R45" s="268"/>
      <c r="S45" s="268" t="s">
        <v>1351</v>
      </c>
      <c r="T45" s="268"/>
      <c r="U45" s="268"/>
      <c r="V45" s="268"/>
      <c r="W45" s="268"/>
      <c r="X45" s="268" t="s">
        <v>1014</v>
      </c>
      <c r="Y45" s="268" t="s">
        <v>949</v>
      </c>
      <c r="Z45" s="268"/>
      <c r="AA45" s="268"/>
      <c r="AB45" s="268"/>
      <c r="AC45" s="292"/>
      <c r="AD45" s="292"/>
      <c r="AE45" s="292"/>
      <c r="AF45" s="268"/>
      <c r="AG45" s="383"/>
      <c r="AH45" s="402"/>
      <c r="AI45" s="380"/>
    </row>
    <row r="46" spans="1:35" s="263" customFormat="1" ht="150" x14ac:dyDescent="0.25">
      <c r="A46" s="267" t="s">
        <v>2794</v>
      </c>
      <c r="B46" s="268" t="s">
        <v>1345</v>
      </c>
      <c r="C46" s="268" t="s">
        <v>2780</v>
      </c>
      <c r="D46" s="268" t="s">
        <v>495</v>
      </c>
      <c r="E46" s="268" t="s">
        <v>1358</v>
      </c>
      <c r="F46" s="268" t="s">
        <v>1146</v>
      </c>
      <c r="G46" s="268" t="s">
        <v>2792</v>
      </c>
      <c r="H46" s="268" t="s">
        <v>1332</v>
      </c>
      <c r="I46" s="268" t="s">
        <v>1333</v>
      </c>
      <c r="J46" s="268" t="s">
        <v>1014</v>
      </c>
      <c r="K46" s="292">
        <v>2</v>
      </c>
      <c r="L46" s="309"/>
      <c r="M46" s="268"/>
      <c r="N46" s="268" t="s">
        <v>1359</v>
      </c>
      <c r="O46" s="268"/>
      <c r="P46" s="268"/>
      <c r="Q46" s="268"/>
      <c r="R46" s="268"/>
      <c r="S46" s="268" t="s">
        <v>1326</v>
      </c>
      <c r="T46" s="268"/>
      <c r="U46" s="268"/>
      <c r="V46" s="268"/>
      <c r="W46" s="268"/>
      <c r="X46" s="268" t="s">
        <v>1014</v>
      </c>
      <c r="Y46" s="268" t="s">
        <v>949</v>
      </c>
      <c r="Z46" s="268"/>
      <c r="AA46" s="268"/>
      <c r="AB46" s="268"/>
      <c r="AC46" s="292"/>
      <c r="AD46" s="292"/>
      <c r="AE46" s="292"/>
      <c r="AF46" s="268"/>
      <c r="AG46" s="383"/>
      <c r="AH46" s="402"/>
      <c r="AI46" s="380"/>
    </row>
    <row r="47" spans="1:35" s="263" customFormat="1" ht="90" x14ac:dyDescent="0.25">
      <c r="A47" s="267" t="s">
        <v>1364</v>
      </c>
      <c r="B47" s="268" t="s">
        <v>1365</v>
      </c>
      <c r="C47" s="268" t="s">
        <v>1366</v>
      </c>
      <c r="D47" s="268" t="s">
        <v>505</v>
      </c>
      <c r="E47" s="268" t="s">
        <v>2768</v>
      </c>
      <c r="F47" s="268" t="s">
        <v>2816</v>
      </c>
      <c r="G47" s="268" t="s">
        <v>2811</v>
      </c>
      <c r="H47" s="268" t="s">
        <v>1348</v>
      </c>
      <c r="I47" s="268" t="s">
        <v>1349</v>
      </c>
      <c r="J47" s="268" t="s">
        <v>1014</v>
      </c>
      <c r="K47" s="292">
        <v>2</v>
      </c>
      <c r="L47" s="309"/>
      <c r="M47" s="268"/>
      <c r="N47" s="268" t="s">
        <v>2813</v>
      </c>
      <c r="O47" s="268"/>
      <c r="P47" s="268"/>
      <c r="Q47" s="268"/>
      <c r="R47" s="268"/>
      <c r="S47" s="268" t="s">
        <v>1351</v>
      </c>
      <c r="T47" s="268"/>
      <c r="U47" s="268"/>
      <c r="V47" s="268"/>
      <c r="W47" s="268"/>
      <c r="X47" s="268" t="s">
        <v>1014</v>
      </c>
      <c r="Y47" s="268" t="s">
        <v>949</v>
      </c>
      <c r="Z47" s="268"/>
      <c r="AA47" s="268"/>
      <c r="AB47" s="268"/>
      <c r="AC47" s="292"/>
      <c r="AD47" s="292"/>
      <c r="AE47" s="292"/>
      <c r="AF47" s="268" t="s">
        <v>1369</v>
      </c>
      <c r="AG47" s="383"/>
      <c r="AH47" s="402"/>
      <c r="AI47" s="380"/>
    </row>
    <row r="48" spans="1:35" s="263" customFormat="1" ht="120" x14ac:dyDescent="0.25">
      <c r="A48" s="267" t="s">
        <v>1370</v>
      </c>
      <c r="B48" s="268" t="s">
        <v>1365</v>
      </c>
      <c r="C48" s="268" t="s">
        <v>1366</v>
      </c>
      <c r="D48" s="268" t="s">
        <v>2766</v>
      </c>
      <c r="E48" s="268" t="s">
        <v>2765</v>
      </c>
      <c r="F48" s="268" t="s">
        <v>2816</v>
      </c>
      <c r="G48" s="268" t="s">
        <v>2811</v>
      </c>
      <c r="H48" s="268" t="s">
        <v>2772</v>
      </c>
      <c r="I48" s="268" t="s">
        <v>2785</v>
      </c>
      <c r="J48" s="268" t="s">
        <v>1014</v>
      </c>
      <c r="K48" s="292">
        <v>2</v>
      </c>
      <c r="L48" s="309"/>
      <c r="M48" s="268"/>
      <c r="N48" s="268" t="s">
        <v>1350</v>
      </c>
      <c r="O48" s="268"/>
      <c r="P48" s="268"/>
      <c r="Q48" s="268"/>
      <c r="R48" s="268"/>
      <c r="S48" s="268" t="s">
        <v>1351</v>
      </c>
      <c r="T48" s="268"/>
      <c r="U48" s="268"/>
      <c r="V48" s="268"/>
      <c r="W48" s="268"/>
      <c r="X48" s="268" t="s">
        <v>1014</v>
      </c>
      <c r="Y48" s="268" t="s">
        <v>949</v>
      </c>
      <c r="Z48" s="268"/>
      <c r="AA48" s="268"/>
      <c r="AB48" s="268"/>
      <c r="AC48" s="292"/>
      <c r="AD48" s="292"/>
      <c r="AE48" s="292"/>
      <c r="AF48" s="268" t="s">
        <v>1369</v>
      </c>
      <c r="AG48" s="383"/>
      <c r="AH48" s="402"/>
      <c r="AI48" s="380"/>
    </row>
    <row r="49" spans="1:35" s="263" customFormat="1" ht="90" x14ac:dyDescent="0.25">
      <c r="A49" s="267" t="s">
        <v>1375</v>
      </c>
      <c r="B49" s="268" t="s">
        <v>1365</v>
      </c>
      <c r="C49" s="268" t="s">
        <v>1366</v>
      </c>
      <c r="D49" s="268" t="s">
        <v>2776</v>
      </c>
      <c r="E49" s="268" t="s">
        <v>2769</v>
      </c>
      <c r="F49" s="268" t="s">
        <v>2817</v>
      </c>
      <c r="G49" s="268" t="s">
        <v>2778</v>
      </c>
      <c r="H49" s="268" t="s">
        <v>2812</v>
      </c>
      <c r="I49" s="268" t="s">
        <v>2779</v>
      </c>
      <c r="J49" s="268" t="s">
        <v>1014</v>
      </c>
      <c r="K49" s="292">
        <v>2</v>
      </c>
      <c r="L49" s="309"/>
      <c r="M49" s="268"/>
      <c r="N49" s="268" t="s">
        <v>2814</v>
      </c>
      <c r="O49" s="268"/>
      <c r="P49" s="268"/>
      <c r="Q49" s="268"/>
      <c r="R49" s="268"/>
      <c r="S49" s="268" t="s">
        <v>1351</v>
      </c>
      <c r="T49" s="268"/>
      <c r="U49" s="268"/>
      <c r="V49" s="268"/>
      <c r="W49" s="268"/>
      <c r="X49" s="268"/>
      <c r="Y49" s="268"/>
      <c r="Z49" s="268"/>
      <c r="AA49" s="268"/>
      <c r="AB49" s="268"/>
      <c r="AC49" s="292"/>
      <c r="AD49" s="292"/>
      <c r="AE49" s="292"/>
      <c r="AF49" s="268"/>
      <c r="AG49" s="383"/>
      <c r="AH49" s="402"/>
      <c r="AI49" s="380"/>
    </row>
    <row r="50" spans="1:35" s="263" customFormat="1" ht="90" x14ac:dyDescent="0.25">
      <c r="A50" s="267" t="s">
        <v>2807</v>
      </c>
      <c r="B50" s="268" t="s">
        <v>1365</v>
      </c>
      <c r="C50" s="268" t="s">
        <v>1366</v>
      </c>
      <c r="D50" s="268" t="s">
        <v>2777</v>
      </c>
      <c r="E50" s="268" t="s">
        <v>2791</v>
      </c>
      <c r="F50" s="268" t="s">
        <v>2817</v>
      </c>
      <c r="G50" s="268" t="s">
        <v>2786</v>
      </c>
      <c r="H50" s="268" t="s">
        <v>2815</v>
      </c>
      <c r="I50" s="268" t="s">
        <v>2779</v>
      </c>
      <c r="J50" s="268" t="s">
        <v>1014</v>
      </c>
      <c r="K50" s="292">
        <v>2</v>
      </c>
      <c r="L50" s="309"/>
      <c r="M50" s="268"/>
      <c r="N50" s="268" t="s">
        <v>2814</v>
      </c>
      <c r="O50" s="268"/>
      <c r="P50" s="268"/>
      <c r="Q50" s="268"/>
      <c r="R50" s="268"/>
      <c r="S50" s="268" t="s">
        <v>1351</v>
      </c>
      <c r="T50" s="268"/>
      <c r="U50" s="268"/>
      <c r="V50" s="268"/>
      <c r="W50" s="268"/>
      <c r="X50" s="268"/>
      <c r="Y50" s="268"/>
      <c r="Z50" s="268"/>
      <c r="AA50" s="268"/>
      <c r="AB50" s="268"/>
      <c r="AC50" s="292"/>
      <c r="AD50" s="292"/>
      <c r="AE50" s="292"/>
      <c r="AF50" s="268"/>
      <c r="AG50" s="383"/>
      <c r="AH50" s="402"/>
      <c r="AI50" s="380"/>
    </row>
    <row r="51" spans="1:35" s="263" customFormat="1" ht="150" x14ac:dyDescent="0.25">
      <c r="A51" s="267" t="s">
        <v>2808</v>
      </c>
      <c r="B51" s="268" t="s">
        <v>1365</v>
      </c>
      <c r="C51" s="268" t="s">
        <v>1366</v>
      </c>
      <c r="D51" s="268" t="s">
        <v>495</v>
      </c>
      <c r="E51" s="268" t="s">
        <v>1358</v>
      </c>
      <c r="F51" s="268" t="s">
        <v>2819</v>
      </c>
      <c r="G51" s="268" t="s">
        <v>2792</v>
      </c>
      <c r="H51" s="268" t="s">
        <v>1332</v>
      </c>
      <c r="I51" s="268" t="s">
        <v>1333</v>
      </c>
      <c r="J51" s="268" t="s">
        <v>1014</v>
      </c>
      <c r="K51" s="292">
        <v>2</v>
      </c>
      <c r="L51" s="309"/>
      <c r="M51" s="268"/>
      <c r="N51" s="268" t="s">
        <v>1359</v>
      </c>
      <c r="O51" s="268"/>
      <c r="P51" s="268"/>
      <c r="Q51" s="268"/>
      <c r="R51" s="268"/>
      <c r="S51" s="268" t="s">
        <v>1326</v>
      </c>
      <c r="T51" s="268"/>
      <c r="U51" s="268"/>
      <c r="V51" s="268"/>
      <c r="W51" s="268"/>
      <c r="X51" s="268"/>
      <c r="Y51" s="268"/>
      <c r="Z51" s="268"/>
      <c r="AA51" s="268"/>
      <c r="AB51" s="268"/>
      <c r="AC51" s="292"/>
      <c r="AD51" s="292"/>
      <c r="AE51" s="292"/>
      <c r="AF51" s="268"/>
      <c r="AG51" s="383"/>
      <c r="AH51" s="402"/>
      <c r="AI51" s="380"/>
    </row>
    <row r="52" spans="1:35" s="263" customFormat="1" ht="75" x14ac:dyDescent="0.25">
      <c r="A52" s="267" t="s">
        <v>1378</v>
      </c>
      <c r="B52" s="268" t="s">
        <v>1379</v>
      </c>
      <c r="C52" s="268" t="s">
        <v>1380</v>
      </c>
      <c r="D52" s="268" t="s">
        <v>1346</v>
      </c>
      <c r="E52" s="268" t="s">
        <v>1347</v>
      </c>
      <c r="F52" s="268" t="s">
        <v>1146</v>
      </c>
      <c r="G52" s="268" t="s">
        <v>1367</v>
      </c>
      <c r="H52" s="268" t="s">
        <v>1348</v>
      </c>
      <c r="I52" s="268" t="s">
        <v>1349</v>
      </c>
      <c r="J52" s="268" t="s">
        <v>1014</v>
      </c>
      <c r="K52" s="292">
        <v>2</v>
      </c>
      <c r="L52" s="309"/>
      <c r="M52" s="268"/>
      <c r="N52" s="268" t="s">
        <v>1368</v>
      </c>
      <c r="O52" s="268"/>
      <c r="P52" s="268"/>
      <c r="Q52" s="268"/>
      <c r="R52" s="268"/>
      <c r="S52" s="268" t="s">
        <v>1351</v>
      </c>
      <c r="T52" s="268"/>
      <c r="U52" s="268"/>
      <c r="V52" s="268"/>
      <c r="W52" s="268"/>
      <c r="X52" s="268" t="s">
        <v>1014</v>
      </c>
      <c r="Y52" s="268" t="s">
        <v>949</v>
      </c>
      <c r="Z52" s="268"/>
      <c r="AA52" s="268"/>
      <c r="AB52" s="268"/>
      <c r="AC52" s="292"/>
      <c r="AD52" s="292"/>
      <c r="AE52" s="292"/>
      <c r="AF52" s="268" t="s">
        <v>1369</v>
      </c>
      <c r="AG52" s="383"/>
      <c r="AH52" s="402"/>
      <c r="AI52" s="380"/>
    </row>
    <row r="53" spans="1:35" s="263" customFormat="1" ht="120" x14ac:dyDescent="0.25">
      <c r="A53" s="267" t="s">
        <v>1381</v>
      </c>
      <c r="B53" s="268" t="s">
        <v>1379</v>
      </c>
      <c r="C53" s="268" t="s">
        <v>1380</v>
      </c>
      <c r="D53" s="268" t="s">
        <v>506</v>
      </c>
      <c r="E53" s="268" t="s">
        <v>1353</v>
      </c>
      <c r="F53" s="268" t="s">
        <v>1146</v>
      </c>
      <c r="G53" s="268" t="s">
        <v>1354</v>
      </c>
      <c r="H53" s="268" t="s">
        <v>1371</v>
      </c>
      <c r="I53" s="268" t="s">
        <v>1372</v>
      </c>
      <c r="J53" s="268" t="s">
        <v>1014</v>
      </c>
      <c r="K53" s="292">
        <v>2</v>
      </c>
      <c r="L53" s="309"/>
      <c r="M53" s="268"/>
      <c r="N53" s="268" t="s">
        <v>1373</v>
      </c>
      <c r="O53" s="268"/>
      <c r="P53" s="268"/>
      <c r="Q53" s="268"/>
      <c r="R53" s="268"/>
      <c r="S53" s="268" t="s">
        <v>1351</v>
      </c>
      <c r="T53" s="268"/>
      <c r="U53" s="268"/>
      <c r="V53" s="268"/>
      <c r="W53" s="268"/>
      <c r="X53" s="268" t="s">
        <v>1014</v>
      </c>
      <c r="Y53" s="268" t="s">
        <v>949</v>
      </c>
      <c r="Z53" s="268"/>
      <c r="AA53" s="268"/>
      <c r="AB53" s="268"/>
      <c r="AC53" s="292"/>
      <c r="AD53" s="292"/>
      <c r="AE53" s="292"/>
      <c r="AF53" s="268"/>
      <c r="AG53" s="383"/>
      <c r="AH53" s="402"/>
      <c r="AI53" s="380"/>
    </row>
    <row r="54" spans="1:35" s="263" customFormat="1" ht="165" x14ac:dyDescent="0.25">
      <c r="A54" s="267" t="s">
        <v>1382</v>
      </c>
      <c r="B54" s="268" t="s">
        <v>1379</v>
      </c>
      <c r="C54" s="268" t="s">
        <v>1380</v>
      </c>
      <c r="D54" s="268" t="s">
        <v>1357</v>
      </c>
      <c r="E54" s="268" t="s">
        <v>1358</v>
      </c>
      <c r="F54" s="268" t="s">
        <v>1146</v>
      </c>
      <c r="G54" s="268" t="s">
        <v>1376</v>
      </c>
      <c r="H54" s="268" t="s">
        <v>1332</v>
      </c>
      <c r="I54" s="268" t="s">
        <v>1333</v>
      </c>
      <c r="J54" s="268" t="s">
        <v>1014</v>
      </c>
      <c r="K54" s="292">
        <v>2</v>
      </c>
      <c r="L54" s="309"/>
      <c r="M54" s="268"/>
      <c r="N54" s="268" t="s">
        <v>1377</v>
      </c>
      <c r="O54" s="268"/>
      <c r="P54" s="268"/>
      <c r="Q54" s="268"/>
      <c r="R54" s="268"/>
      <c r="S54" s="268" t="s">
        <v>1326</v>
      </c>
      <c r="T54" s="268"/>
      <c r="U54" s="268"/>
      <c r="V54" s="268"/>
      <c r="W54" s="268"/>
      <c r="X54" s="268" t="s">
        <v>1014</v>
      </c>
      <c r="Y54" s="268" t="s">
        <v>949</v>
      </c>
      <c r="Z54" s="268"/>
      <c r="AA54" s="268"/>
      <c r="AB54" s="268"/>
      <c r="AC54" s="292"/>
      <c r="AD54" s="292"/>
      <c r="AE54" s="292"/>
      <c r="AF54" s="268"/>
      <c r="AG54" s="383"/>
      <c r="AH54" s="402"/>
      <c r="AI54" s="380"/>
    </row>
    <row r="55" spans="1:35" s="263" customFormat="1" ht="165" x14ac:dyDescent="0.25">
      <c r="A55" s="267" t="s">
        <v>1383</v>
      </c>
      <c r="B55" s="268" t="s">
        <v>1379</v>
      </c>
      <c r="C55" s="268" t="s">
        <v>1380</v>
      </c>
      <c r="D55" s="268" t="s">
        <v>1361</v>
      </c>
      <c r="E55" s="268" t="s">
        <v>1358</v>
      </c>
      <c r="F55" s="268" t="s">
        <v>1146</v>
      </c>
      <c r="G55" s="268" t="s">
        <v>1362</v>
      </c>
      <c r="H55" s="268" t="s">
        <v>1332</v>
      </c>
      <c r="I55" s="268" t="s">
        <v>1333</v>
      </c>
      <c r="J55" s="268" t="s">
        <v>1014</v>
      </c>
      <c r="K55" s="292">
        <v>2</v>
      </c>
      <c r="L55" s="309"/>
      <c r="M55" s="268"/>
      <c r="N55" s="268" t="s">
        <v>1363</v>
      </c>
      <c r="O55" s="268"/>
      <c r="P55" s="268"/>
      <c r="Q55" s="268"/>
      <c r="R55" s="268"/>
      <c r="S55" s="268" t="s">
        <v>1326</v>
      </c>
      <c r="T55" s="268"/>
      <c r="U55" s="268"/>
      <c r="V55" s="268"/>
      <c r="W55" s="268"/>
      <c r="X55" s="268" t="s">
        <v>1014</v>
      </c>
      <c r="Y55" s="268" t="s">
        <v>949</v>
      </c>
      <c r="Z55" s="268"/>
      <c r="AA55" s="268"/>
      <c r="AB55" s="268"/>
      <c r="AC55" s="292"/>
      <c r="AD55" s="292"/>
      <c r="AE55" s="292"/>
      <c r="AF55" s="268"/>
      <c r="AG55" s="383"/>
      <c r="AH55" s="402"/>
      <c r="AI55" s="380"/>
    </row>
    <row r="56" spans="1:35" s="263" customFormat="1" ht="105" x14ac:dyDescent="0.25">
      <c r="A56" s="267" t="s">
        <v>1384</v>
      </c>
      <c r="B56" s="268" t="s">
        <v>1385</v>
      </c>
      <c r="C56" s="268" t="s">
        <v>1386</v>
      </c>
      <c r="D56" s="269" t="s">
        <v>1387</v>
      </c>
      <c r="E56" s="268" t="s">
        <v>1388</v>
      </c>
      <c r="F56" s="268" t="s">
        <v>1146</v>
      </c>
      <c r="G56" s="268" t="s">
        <v>1389</v>
      </c>
      <c r="H56" s="268" t="s">
        <v>1390</v>
      </c>
      <c r="I56" s="268" t="s">
        <v>1391</v>
      </c>
      <c r="J56" s="268" t="s">
        <v>1014</v>
      </c>
      <c r="K56" s="292">
        <v>2</v>
      </c>
      <c r="L56" s="309"/>
      <c r="M56" s="268"/>
      <c r="N56" s="268" t="s">
        <v>1392</v>
      </c>
      <c r="O56" s="268"/>
      <c r="P56" s="268"/>
      <c r="Q56" s="268"/>
      <c r="R56" s="268"/>
      <c r="S56" s="268" t="s">
        <v>1351</v>
      </c>
      <c r="T56" s="268"/>
      <c r="U56" s="268"/>
      <c r="V56" s="268"/>
      <c r="W56" s="268"/>
      <c r="X56" s="268" t="s">
        <v>1014</v>
      </c>
      <c r="Y56" s="268" t="s">
        <v>949</v>
      </c>
      <c r="Z56" s="268"/>
      <c r="AA56" s="268"/>
      <c r="AB56" s="268"/>
      <c r="AC56" s="292"/>
      <c r="AD56" s="292"/>
      <c r="AE56" s="292"/>
      <c r="AF56" s="268"/>
      <c r="AG56" s="383"/>
      <c r="AH56" s="402"/>
      <c r="AI56" s="380"/>
    </row>
    <row r="57" spans="1:35" s="263" customFormat="1" ht="165" x14ac:dyDescent="0.25">
      <c r="A57" s="267" t="s">
        <v>1407</v>
      </c>
      <c r="B57" s="268" t="s">
        <v>1385</v>
      </c>
      <c r="C57" s="268" t="s">
        <v>1386</v>
      </c>
      <c r="D57" s="269" t="s">
        <v>1408</v>
      </c>
      <c r="E57" s="268" t="s">
        <v>1358</v>
      </c>
      <c r="F57" s="268" t="s">
        <v>1146</v>
      </c>
      <c r="G57" s="268" t="s">
        <v>1409</v>
      </c>
      <c r="H57" s="268" t="s">
        <v>1332</v>
      </c>
      <c r="I57" s="268" t="s">
        <v>1333</v>
      </c>
      <c r="J57" s="268" t="s">
        <v>1014</v>
      </c>
      <c r="K57" s="292">
        <v>2</v>
      </c>
      <c r="L57" s="309"/>
      <c r="M57" s="268"/>
      <c r="N57" s="268" t="s">
        <v>1363</v>
      </c>
      <c r="O57" s="268"/>
      <c r="P57" s="268"/>
      <c r="Q57" s="268"/>
      <c r="R57" s="268"/>
      <c r="S57" s="268" t="s">
        <v>1326</v>
      </c>
      <c r="T57" s="268"/>
      <c r="U57" s="268"/>
      <c r="V57" s="268"/>
      <c r="W57" s="268"/>
      <c r="X57" s="268" t="s">
        <v>1014</v>
      </c>
      <c r="Y57" s="268" t="s">
        <v>949</v>
      </c>
      <c r="Z57" s="268"/>
      <c r="AA57" s="268"/>
      <c r="AB57" s="268"/>
      <c r="AC57" s="292"/>
      <c r="AD57" s="292"/>
      <c r="AE57" s="292"/>
      <c r="AF57" s="268"/>
      <c r="AG57" s="383"/>
      <c r="AH57" s="402"/>
      <c r="AI57" s="380"/>
    </row>
    <row r="58" spans="1:35" s="263" customFormat="1" ht="75" x14ac:dyDescent="0.25">
      <c r="A58" s="267" t="s">
        <v>1432</v>
      </c>
      <c r="B58" s="268" t="s">
        <v>1411</v>
      </c>
      <c r="C58" s="268" t="s">
        <v>1412</v>
      </c>
      <c r="D58" s="270" t="s">
        <v>1433</v>
      </c>
      <c r="E58" s="268" t="s">
        <v>1434</v>
      </c>
      <c r="F58" s="268" t="s">
        <v>1146</v>
      </c>
      <c r="G58" s="268" t="s">
        <v>1435</v>
      </c>
      <c r="H58" s="268" t="s">
        <v>1436</v>
      </c>
      <c r="I58" s="268" t="s">
        <v>1437</v>
      </c>
      <c r="J58" s="360" t="s">
        <v>1265</v>
      </c>
      <c r="K58" s="292">
        <v>2</v>
      </c>
      <c r="L58" s="309"/>
      <c r="M58" s="268"/>
      <c r="N58" s="268" t="s">
        <v>1438</v>
      </c>
      <c r="O58" s="268"/>
      <c r="P58" s="268"/>
      <c r="Q58" s="268"/>
      <c r="R58" s="268"/>
      <c r="S58" s="268" t="s">
        <v>1351</v>
      </c>
      <c r="T58" s="268"/>
      <c r="U58" s="268"/>
      <c r="V58" s="268"/>
      <c r="W58" s="268"/>
      <c r="X58" s="268" t="s">
        <v>1014</v>
      </c>
      <c r="Y58" s="268" t="s">
        <v>949</v>
      </c>
      <c r="Z58" s="268"/>
      <c r="AA58" s="268"/>
      <c r="AB58" s="268"/>
      <c r="AC58" s="292"/>
      <c r="AD58" s="292"/>
      <c r="AE58" s="292"/>
      <c r="AF58" s="268"/>
      <c r="AG58" s="383" t="s">
        <v>3186</v>
      </c>
      <c r="AH58" s="402"/>
      <c r="AI58" s="380"/>
    </row>
    <row r="59" spans="1:35" s="263" customFormat="1" ht="90" x14ac:dyDescent="0.25">
      <c r="A59" s="267" t="s">
        <v>1439</v>
      </c>
      <c r="B59" s="268" t="s">
        <v>1411</v>
      </c>
      <c r="C59" s="268" t="s">
        <v>1412</v>
      </c>
      <c r="D59" s="270" t="s">
        <v>1440</v>
      </c>
      <c r="E59" s="268" t="s">
        <v>1441</v>
      </c>
      <c r="F59" s="268" t="s">
        <v>1146</v>
      </c>
      <c r="G59" s="268" t="s">
        <v>1442</v>
      </c>
      <c r="H59" s="268" t="s">
        <v>1436</v>
      </c>
      <c r="I59" s="268" t="s">
        <v>1437</v>
      </c>
      <c r="J59" s="360" t="s">
        <v>1265</v>
      </c>
      <c r="K59" s="292">
        <v>2</v>
      </c>
      <c r="L59" s="309"/>
      <c r="M59" s="268"/>
      <c r="N59" s="268" t="s">
        <v>1443</v>
      </c>
      <c r="O59" s="268"/>
      <c r="P59" s="268"/>
      <c r="Q59" s="268"/>
      <c r="R59" s="268"/>
      <c r="S59" s="268" t="s">
        <v>1431</v>
      </c>
      <c r="T59" s="268"/>
      <c r="U59" s="268"/>
      <c r="V59" s="268"/>
      <c r="W59" s="268"/>
      <c r="X59" s="268" t="s">
        <v>1014</v>
      </c>
      <c r="Y59" s="268" t="s">
        <v>949</v>
      </c>
      <c r="Z59" s="268"/>
      <c r="AA59" s="268"/>
      <c r="AB59" s="268"/>
      <c r="AC59" s="292"/>
      <c r="AD59" s="292"/>
      <c r="AE59" s="292"/>
      <c r="AF59" s="268"/>
      <c r="AG59" s="383" t="s">
        <v>3186</v>
      </c>
      <c r="AH59" s="402"/>
      <c r="AI59" s="380"/>
    </row>
    <row r="60" spans="1:35" s="263" customFormat="1" ht="165" x14ac:dyDescent="0.25">
      <c r="A60" s="267" t="s">
        <v>1451</v>
      </c>
      <c r="B60" s="268" t="s">
        <v>1411</v>
      </c>
      <c r="C60" s="268" t="s">
        <v>1412</v>
      </c>
      <c r="D60" s="270" t="s">
        <v>495</v>
      </c>
      <c r="E60" s="268" t="s">
        <v>1358</v>
      </c>
      <c r="F60" s="268" t="s">
        <v>1146</v>
      </c>
      <c r="G60" s="268" t="s">
        <v>1452</v>
      </c>
      <c r="H60" s="268" t="s">
        <v>1332</v>
      </c>
      <c r="I60" s="268" t="s">
        <v>1333</v>
      </c>
      <c r="J60" s="268" t="s">
        <v>1014</v>
      </c>
      <c r="K60" s="292">
        <v>2</v>
      </c>
      <c r="L60" s="309"/>
      <c r="M60" s="268"/>
      <c r="N60" s="268" t="s">
        <v>1363</v>
      </c>
      <c r="O60" s="268"/>
      <c r="P60" s="268"/>
      <c r="Q60" s="268"/>
      <c r="R60" s="268"/>
      <c r="S60" s="268" t="s">
        <v>1326</v>
      </c>
      <c r="T60" s="268"/>
      <c r="U60" s="268"/>
      <c r="V60" s="268"/>
      <c r="W60" s="268"/>
      <c r="X60" s="268" t="s">
        <v>1014</v>
      </c>
      <c r="Y60" s="268" t="s">
        <v>949</v>
      </c>
      <c r="Z60" s="268"/>
      <c r="AA60" s="268"/>
      <c r="AB60" s="268"/>
      <c r="AC60" s="292"/>
      <c r="AD60" s="292"/>
      <c r="AE60" s="292"/>
      <c r="AF60" s="268"/>
      <c r="AG60" s="383"/>
      <c r="AH60" s="402"/>
      <c r="AI60" s="380"/>
    </row>
    <row r="61" spans="1:35" s="263" customFormat="1" ht="75" x14ac:dyDescent="0.25">
      <c r="A61" s="267" t="s">
        <v>1457</v>
      </c>
      <c r="B61" s="268" t="s">
        <v>1454</v>
      </c>
      <c r="C61" s="268" t="s">
        <v>1412</v>
      </c>
      <c r="D61" s="270" t="s">
        <v>1433</v>
      </c>
      <c r="E61" s="268" t="s">
        <v>1434</v>
      </c>
      <c r="F61" s="268" t="s">
        <v>1146</v>
      </c>
      <c r="G61" s="268" t="s">
        <v>1435</v>
      </c>
      <c r="H61" s="268" t="s">
        <v>1436</v>
      </c>
      <c r="I61" s="268" t="s">
        <v>1437</v>
      </c>
      <c r="J61" s="360" t="s">
        <v>1265</v>
      </c>
      <c r="K61" s="292">
        <v>2</v>
      </c>
      <c r="L61" s="309"/>
      <c r="M61" s="268"/>
      <c r="N61" s="268" t="s">
        <v>1438</v>
      </c>
      <c r="O61" s="268"/>
      <c r="P61" s="268"/>
      <c r="Q61" s="268"/>
      <c r="R61" s="268"/>
      <c r="S61" s="268" t="s">
        <v>1351</v>
      </c>
      <c r="T61" s="268"/>
      <c r="U61" s="268"/>
      <c r="V61" s="268"/>
      <c r="W61" s="268"/>
      <c r="X61" s="268" t="s">
        <v>1014</v>
      </c>
      <c r="Y61" s="268" t="s">
        <v>949</v>
      </c>
      <c r="Z61" s="268"/>
      <c r="AA61" s="268"/>
      <c r="AB61" s="268"/>
      <c r="AC61" s="292"/>
      <c r="AD61" s="292"/>
      <c r="AE61" s="292"/>
      <c r="AF61" s="268"/>
      <c r="AG61" s="383" t="s">
        <v>3186</v>
      </c>
      <c r="AH61" s="402"/>
      <c r="AI61" s="380"/>
    </row>
    <row r="62" spans="1:35" s="263" customFormat="1" ht="90" x14ac:dyDescent="0.25">
      <c r="A62" s="267" t="s">
        <v>1458</v>
      </c>
      <c r="B62" s="268" t="s">
        <v>1454</v>
      </c>
      <c r="C62" s="268" t="s">
        <v>1412</v>
      </c>
      <c r="D62" s="270" t="s">
        <v>1440</v>
      </c>
      <c r="E62" s="268" t="s">
        <v>1441</v>
      </c>
      <c r="F62" s="268" t="s">
        <v>1146</v>
      </c>
      <c r="G62" s="268" t="s">
        <v>1442</v>
      </c>
      <c r="H62" s="268" t="s">
        <v>1436</v>
      </c>
      <c r="I62" s="268" t="s">
        <v>1437</v>
      </c>
      <c r="J62" s="360" t="s">
        <v>1265</v>
      </c>
      <c r="K62" s="292">
        <v>2</v>
      </c>
      <c r="L62" s="309"/>
      <c r="M62" s="268"/>
      <c r="N62" s="268" t="s">
        <v>1443</v>
      </c>
      <c r="O62" s="268"/>
      <c r="P62" s="268"/>
      <c r="Q62" s="268"/>
      <c r="R62" s="268"/>
      <c r="S62" s="268" t="s">
        <v>1431</v>
      </c>
      <c r="T62" s="268"/>
      <c r="U62" s="268"/>
      <c r="V62" s="268"/>
      <c r="W62" s="268"/>
      <c r="X62" s="268" t="s">
        <v>1014</v>
      </c>
      <c r="Y62" s="268" t="s">
        <v>949</v>
      </c>
      <c r="Z62" s="268"/>
      <c r="AA62" s="268"/>
      <c r="AB62" s="268"/>
      <c r="AC62" s="292"/>
      <c r="AD62" s="292"/>
      <c r="AE62" s="292"/>
      <c r="AF62" s="268"/>
      <c r="AG62" s="383" t="s">
        <v>3186</v>
      </c>
      <c r="AH62" s="402"/>
      <c r="AI62" s="380"/>
    </row>
    <row r="63" spans="1:35" s="263" customFormat="1" ht="165" x14ac:dyDescent="0.25">
      <c r="A63" s="267" t="s">
        <v>1461</v>
      </c>
      <c r="B63" s="268" t="s">
        <v>1454</v>
      </c>
      <c r="C63" s="268" t="s">
        <v>1412</v>
      </c>
      <c r="D63" s="270" t="s">
        <v>495</v>
      </c>
      <c r="E63" s="268" t="s">
        <v>1358</v>
      </c>
      <c r="F63" s="268" t="s">
        <v>1146</v>
      </c>
      <c r="G63" s="268" t="s">
        <v>1452</v>
      </c>
      <c r="H63" s="268" t="s">
        <v>1332</v>
      </c>
      <c r="I63" s="268" t="s">
        <v>1333</v>
      </c>
      <c r="J63" s="268" t="s">
        <v>1014</v>
      </c>
      <c r="K63" s="292">
        <v>2</v>
      </c>
      <c r="L63" s="309"/>
      <c r="M63" s="268"/>
      <c r="N63" s="268" t="s">
        <v>1363</v>
      </c>
      <c r="O63" s="268"/>
      <c r="P63" s="268"/>
      <c r="Q63" s="268"/>
      <c r="R63" s="268"/>
      <c r="S63" s="268" t="s">
        <v>1326</v>
      </c>
      <c r="T63" s="268"/>
      <c r="U63" s="268"/>
      <c r="V63" s="268"/>
      <c r="W63" s="268"/>
      <c r="X63" s="268" t="s">
        <v>1014</v>
      </c>
      <c r="Y63" s="268" t="s">
        <v>949</v>
      </c>
      <c r="Z63" s="268"/>
      <c r="AA63" s="268"/>
      <c r="AB63" s="268"/>
      <c r="AC63" s="292"/>
      <c r="AD63" s="292"/>
      <c r="AE63" s="292"/>
      <c r="AF63" s="268"/>
      <c r="AG63" s="383"/>
      <c r="AH63" s="402"/>
      <c r="AI63" s="380"/>
    </row>
    <row r="64" spans="1:35" s="263" customFormat="1" ht="150" x14ac:dyDescent="0.25">
      <c r="A64" s="267" t="s">
        <v>1473</v>
      </c>
      <c r="B64" s="268" t="s">
        <v>1463</v>
      </c>
      <c r="C64" s="268" t="s">
        <v>1464</v>
      </c>
      <c r="D64" s="268" t="s">
        <v>1474</v>
      </c>
      <c r="E64" s="268" t="s">
        <v>1358</v>
      </c>
      <c r="F64" s="268" t="s">
        <v>1146</v>
      </c>
      <c r="G64" s="268" t="s">
        <v>1475</v>
      </c>
      <c r="H64" s="268" t="s">
        <v>1332</v>
      </c>
      <c r="I64" s="268" t="s">
        <v>1333</v>
      </c>
      <c r="J64" s="268" t="s">
        <v>1014</v>
      </c>
      <c r="K64" s="292">
        <v>2</v>
      </c>
      <c r="L64" s="309"/>
      <c r="M64" s="268"/>
      <c r="N64" s="268" t="s">
        <v>1334</v>
      </c>
      <c r="O64" s="268"/>
      <c r="P64" s="268"/>
      <c r="Q64" s="268"/>
      <c r="R64" s="268"/>
      <c r="S64" s="268" t="s">
        <v>1326</v>
      </c>
      <c r="T64" s="268"/>
      <c r="U64" s="268"/>
      <c r="V64" s="268"/>
      <c r="W64" s="268"/>
      <c r="X64" s="268" t="s">
        <v>1014</v>
      </c>
      <c r="Y64" s="268" t="s">
        <v>949</v>
      </c>
      <c r="Z64" s="268"/>
      <c r="AA64" s="268"/>
      <c r="AB64" s="268"/>
      <c r="AC64" s="292"/>
      <c r="AD64" s="292"/>
      <c r="AE64" s="292"/>
      <c r="AF64" s="268"/>
      <c r="AG64" s="383"/>
      <c r="AH64" s="402"/>
      <c r="AI64" s="380"/>
    </row>
    <row r="65" spans="1:35" x14ac:dyDescent="0.25">
      <c r="A65" s="378" t="s">
        <v>3888</v>
      </c>
      <c r="K65" s="23"/>
    </row>
    <row r="66" spans="1:35" s="160" customFormat="1" ht="120" x14ac:dyDescent="0.25">
      <c r="A66" s="272" t="s">
        <v>379</v>
      </c>
      <c r="B66" s="273" t="s">
        <v>276</v>
      </c>
      <c r="C66" s="273"/>
      <c r="D66" s="273" t="s">
        <v>2228</v>
      </c>
      <c r="E66" s="273" t="s">
        <v>2229</v>
      </c>
      <c r="F66" s="273"/>
      <c r="G66" s="273" t="s">
        <v>2953</v>
      </c>
      <c r="H66" s="273" t="s">
        <v>2954</v>
      </c>
      <c r="I66" s="273" t="s">
        <v>2230</v>
      </c>
      <c r="J66" s="273" t="s">
        <v>1014</v>
      </c>
      <c r="K66" s="291">
        <v>2</v>
      </c>
      <c r="L66" s="282" t="s">
        <v>949</v>
      </c>
      <c r="M66" s="273"/>
      <c r="N66" s="268" t="s">
        <v>2955</v>
      </c>
      <c r="O66" s="282" t="s">
        <v>3128</v>
      </c>
      <c r="P66" s="282" t="s">
        <v>949</v>
      </c>
      <c r="Q66" s="282" t="s">
        <v>949</v>
      </c>
      <c r="R66" s="282" t="s">
        <v>949</v>
      </c>
      <c r="S66" s="282" t="s">
        <v>3129</v>
      </c>
      <c r="T66" s="282" t="s">
        <v>3108</v>
      </c>
      <c r="U66" s="282" t="s">
        <v>3109</v>
      </c>
      <c r="V66" s="282" t="s">
        <v>1838</v>
      </c>
      <c r="W66" s="282" t="s">
        <v>1838</v>
      </c>
      <c r="X66" s="281" t="s">
        <v>949</v>
      </c>
      <c r="Y66" s="281" t="s">
        <v>949</v>
      </c>
      <c r="Z66" s="281" t="s">
        <v>949</v>
      </c>
      <c r="AA66" s="281" t="s">
        <v>949</v>
      </c>
      <c r="AB66" s="281" t="s">
        <v>3110</v>
      </c>
      <c r="AC66" s="291"/>
      <c r="AD66" s="291"/>
      <c r="AE66" s="291"/>
      <c r="AF66" s="280"/>
      <c r="AG66" s="374"/>
    </row>
    <row r="67" spans="1:35" s="160" customFormat="1" ht="75" x14ac:dyDescent="0.25">
      <c r="A67" s="272" t="s">
        <v>386</v>
      </c>
      <c r="B67" s="273" t="s">
        <v>3890</v>
      </c>
      <c r="C67" s="273"/>
      <c r="D67" s="273" t="s">
        <v>385</v>
      </c>
      <c r="E67" s="273" t="s">
        <v>1309</v>
      </c>
      <c r="F67" s="273"/>
      <c r="G67" s="273" t="s">
        <v>1312</v>
      </c>
      <c r="H67" s="273" t="s">
        <v>2992</v>
      </c>
      <c r="I67" s="273" t="s">
        <v>1313</v>
      </c>
      <c r="J67" s="273" t="s">
        <v>1014</v>
      </c>
      <c r="K67" s="291" t="s">
        <v>3889</v>
      </c>
      <c r="L67" s="282" t="s">
        <v>949</v>
      </c>
      <c r="M67" s="268" t="s">
        <v>1310</v>
      </c>
      <c r="N67" s="273" t="s">
        <v>1314</v>
      </c>
      <c r="O67" s="282" t="s">
        <v>3143</v>
      </c>
      <c r="P67" s="282" t="s">
        <v>949</v>
      </c>
      <c r="Q67" s="282" t="s">
        <v>949</v>
      </c>
      <c r="R67" s="282" t="s">
        <v>949</v>
      </c>
      <c r="S67" s="282" t="s">
        <v>3129</v>
      </c>
      <c r="T67" s="282" t="s">
        <v>3142</v>
      </c>
      <c r="U67" s="282" t="s">
        <v>3109</v>
      </c>
      <c r="V67" s="282" t="s">
        <v>1838</v>
      </c>
      <c r="W67" s="282" t="s">
        <v>1838</v>
      </c>
      <c r="X67" s="282" t="s">
        <v>949</v>
      </c>
      <c r="Y67" s="282" t="s">
        <v>949</v>
      </c>
      <c r="Z67" s="282" t="s">
        <v>949</v>
      </c>
      <c r="AA67" s="282" t="s">
        <v>949</v>
      </c>
      <c r="AB67" s="282" t="s">
        <v>3134</v>
      </c>
      <c r="AC67" s="291"/>
      <c r="AD67" s="291"/>
      <c r="AE67" s="291"/>
      <c r="AF67" s="280"/>
      <c r="AG67" s="374"/>
      <c r="AH67" s="389"/>
      <c r="AI67" s="381"/>
    </row>
    <row r="68" spans="1:35" s="160" customFormat="1" ht="75" x14ac:dyDescent="0.25">
      <c r="A68" s="272" t="s">
        <v>2265</v>
      </c>
      <c r="B68" s="273" t="s">
        <v>3890</v>
      </c>
      <c r="C68" s="273"/>
      <c r="D68" s="273" t="s">
        <v>2251</v>
      </c>
      <c r="E68" s="273"/>
      <c r="F68" s="273"/>
      <c r="G68" s="273" t="s">
        <v>2252</v>
      </c>
      <c r="H68" s="273" t="s">
        <v>2993</v>
      </c>
      <c r="I68" s="273" t="s">
        <v>1313</v>
      </c>
      <c r="J68" s="273" t="s">
        <v>1014</v>
      </c>
      <c r="K68" s="291" t="s">
        <v>3889</v>
      </c>
      <c r="L68" s="282" t="s">
        <v>949</v>
      </c>
      <c r="M68" s="268" t="s">
        <v>1310</v>
      </c>
      <c r="N68" s="273" t="s">
        <v>2253</v>
      </c>
      <c r="O68" s="282" t="s">
        <v>3143</v>
      </c>
      <c r="P68" s="282" t="s">
        <v>949</v>
      </c>
      <c r="Q68" s="282" t="s">
        <v>949</v>
      </c>
      <c r="R68" s="282" t="s">
        <v>949</v>
      </c>
      <c r="S68" s="282" t="s">
        <v>3129</v>
      </c>
      <c r="T68" s="282" t="s">
        <v>3142</v>
      </c>
      <c r="U68" s="282" t="s">
        <v>3109</v>
      </c>
      <c r="V68" s="282" t="s">
        <v>1838</v>
      </c>
      <c r="W68" s="282" t="s">
        <v>1838</v>
      </c>
      <c r="X68" s="282" t="s">
        <v>949</v>
      </c>
      <c r="Y68" s="282" t="s">
        <v>949</v>
      </c>
      <c r="Z68" s="282" t="s">
        <v>949</v>
      </c>
      <c r="AA68" s="282" t="s">
        <v>949</v>
      </c>
      <c r="AB68" s="282" t="s">
        <v>3134</v>
      </c>
      <c r="AC68" s="291"/>
      <c r="AD68" s="291"/>
      <c r="AE68" s="291"/>
      <c r="AF68" s="280"/>
      <c r="AG68" s="374"/>
      <c r="AH68" s="389"/>
      <c r="AI68" s="381"/>
    </row>
    <row r="69" spans="1:35" x14ac:dyDescent="0.25">
      <c r="A69" s="378" t="s">
        <v>3891</v>
      </c>
      <c r="K69" s="23"/>
      <c r="AH69" s="403"/>
      <c r="AI69" s="404"/>
    </row>
    <row r="70" spans="1:35" s="134" customFormat="1" ht="120" x14ac:dyDescent="0.25">
      <c r="A70" s="272" t="s">
        <v>670</v>
      </c>
      <c r="B70" s="273" t="s">
        <v>3893</v>
      </c>
      <c r="C70" s="273"/>
      <c r="D70" s="273" t="s">
        <v>667</v>
      </c>
      <c r="E70" s="273" t="s">
        <v>3279</v>
      </c>
      <c r="F70" s="273" t="s">
        <v>2314</v>
      </c>
      <c r="G70" s="273" t="s">
        <v>2315</v>
      </c>
      <c r="H70" s="273" t="s">
        <v>3280</v>
      </c>
      <c r="I70" s="273" t="s">
        <v>2316</v>
      </c>
      <c r="J70" s="273" t="s">
        <v>3281</v>
      </c>
      <c r="K70" s="291">
        <v>2</v>
      </c>
      <c r="L70" s="287" t="s">
        <v>3095</v>
      </c>
      <c r="M70" s="268" t="s">
        <v>950</v>
      </c>
      <c r="N70" s="273" t="s">
        <v>3282</v>
      </c>
      <c r="O70" s="287" t="s">
        <v>3409</v>
      </c>
      <c r="P70" s="287" t="s">
        <v>3408</v>
      </c>
      <c r="Q70" s="287" t="s">
        <v>1838</v>
      </c>
      <c r="R70" s="287" t="s">
        <v>1838</v>
      </c>
      <c r="S70" s="287" t="s">
        <v>4</v>
      </c>
      <c r="T70" s="287" t="s">
        <v>3403</v>
      </c>
      <c r="U70" s="287" t="s">
        <v>3046</v>
      </c>
      <c r="V70" s="287" t="s">
        <v>1838</v>
      </c>
      <c r="W70" s="287" t="s">
        <v>1838</v>
      </c>
      <c r="X70" s="287" t="s">
        <v>3404</v>
      </c>
      <c r="Y70" s="287" t="s">
        <v>3068</v>
      </c>
      <c r="Z70" s="287" t="s">
        <v>1838</v>
      </c>
      <c r="AA70" s="287" t="s">
        <v>1838</v>
      </c>
      <c r="AB70" s="287" t="s">
        <v>949</v>
      </c>
      <c r="AC70" s="296"/>
      <c r="AD70" s="296"/>
      <c r="AE70" s="296"/>
      <c r="AF70" s="273" t="s">
        <v>3283</v>
      </c>
      <c r="AG70" s="280" t="s">
        <v>2323</v>
      </c>
      <c r="AH70" s="377"/>
      <c r="AI70" s="288" t="s">
        <v>3406</v>
      </c>
    </row>
    <row r="71" spans="1:35" s="134" customFormat="1" ht="165" x14ac:dyDescent="0.25">
      <c r="A71" s="272" t="s">
        <v>671</v>
      </c>
      <c r="B71" s="273" t="s">
        <v>3893</v>
      </c>
      <c r="C71" s="273"/>
      <c r="D71" s="273" t="s">
        <v>668</v>
      </c>
      <c r="E71" s="273" t="s">
        <v>3284</v>
      </c>
      <c r="F71" s="273" t="s">
        <v>2314</v>
      </c>
      <c r="G71" s="273" t="s">
        <v>2320</v>
      </c>
      <c r="H71" s="273" t="s">
        <v>3285</v>
      </c>
      <c r="I71" s="273" t="s">
        <v>2316</v>
      </c>
      <c r="J71" s="273" t="s">
        <v>3281</v>
      </c>
      <c r="K71" s="291">
        <v>2</v>
      </c>
      <c r="L71" s="289" t="s">
        <v>3095</v>
      </c>
      <c r="M71" s="268" t="s">
        <v>950</v>
      </c>
      <c r="N71" s="273" t="s">
        <v>3286</v>
      </c>
      <c r="O71" s="287" t="s">
        <v>3411</v>
      </c>
      <c r="P71" s="287" t="s">
        <v>3408</v>
      </c>
      <c r="Q71" s="287" t="s">
        <v>1838</v>
      </c>
      <c r="R71" s="287" t="s">
        <v>1838</v>
      </c>
      <c r="S71" s="287" t="s">
        <v>4</v>
      </c>
      <c r="T71" s="287" t="s">
        <v>3403</v>
      </c>
      <c r="U71" s="287" t="s">
        <v>3046</v>
      </c>
      <c r="V71" s="287" t="s">
        <v>1838</v>
      </c>
      <c r="W71" s="287" t="s">
        <v>1838</v>
      </c>
      <c r="X71" s="287" t="s">
        <v>3404</v>
      </c>
      <c r="Y71" s="287" t="s">
        <v>3068</v>
      </c>
      <c r="Z71" s="287" t="s">
        <v>1838</v>
      </c>
      <c r="AA71" s="287" t="s">
        <v>1838</v>
      </c>
      <c r="AB71" s="287" t="s">
        <v>949</v>
      </c>
      <c r="AC71" s="291"/>
      <c r="AD71" s="291"/>
      <c r="AE71" s="291"/>
      <c r="AF71" s="273" t="s">
        <v>3287</v>
      </c>
      <c r="AG71" s="280" t="s">
        <v>2323</v>
      </c>
      <c r="AH71" s="377"/>
      <c r="AI71" s="404"/>
    </row>
    <row r="72" spans="1:35" s="134" customFormat="1" ht="165" x14ac:dyDescent="0.25">
      <c r="A72" s="272" t="s">
        <v>672</v>
      </c>
      <c r="B72" s="273" t="s">
        <v>3893</v>
      </c>
      <c r="C72" s="273"/>
      <c r="D72" s="273" t="s">
        <v>669</v>
      </c>
      <c r="E72" s="273" t="s">
        <v>2325</v>
      </c>
      <c r="F72" s="273" t="s">
        <v>2314</v>
      </c>
      <c r="G72" s="273" t="s">
        <v>2320</v>
      </c>
      <c r="H72" s="273" t="s">
        <v>3288</v>
      </c>
      <c r="I72" s="273" t="s">
        <v>2316</v>
      </c>
      <c r="J72" s="273" t="s">
        <v>3281</v>
      </c>
      <c r="K72" s="291">
        <v>2</v>
      </c>
      <c r="L72" s="289" t="s">
        <v>3095</v>
      </c>
      <c r="M72" s="268" t="s">
        <v>950</v>
      </c>
      <c r="N72" s="273" t="s">
        <v>2324</v>
      </c>
      <c r="O72" s="287" t="s">
        <v>3411</v>
      </c>
      <c r="P72" s="287" t="s">
        <v>3408</v>
      </c>
      <c r="Q72" s="287" t="s">
        <v>1838</v>
      </c>
      <c r="R72" s="287" t="s">
        <v>1838</v>
      </c>
      <c r="S72" s="287" t="s">
        <v>4</v>
      </c>
      <c r="T72" s="287" t="s">
        <v>3403</v>
      </c>
      <c r="U72" s="287" t="s">
        <v>3046</v>
      </c>
      <c r="V72" s="287" t="s">
        <v>1838</v>
      </c>
      <c r="W72" s="287" t="s">
        <v>1838</v>
      </c>
      <c r="X72" s="287" t="s">
        <v>3404</v>
      </c>
      <c r="Y72" s="287" t="s">
        <v>3068</v>
      </c>
      <c r="Z72" s="287" t="s">
        <v>1838</v>
      </c>
      <c r="AA72" s="287" t="s">
        <v>1838</v>
      </c>
      <c r="AB72" s="287" t="s">
        <v>949</v>
      </c>
      <c r="AC72" s="291"/>
      <c r="AD72" s="291"/>
      <c r="AE72" s="291"/>
      <c r="AF72" s="273" t="s">
        <v>3287</v>
      </c>
      <c r="AG72" s="280" t="s">
        <v>2323</v>
      </c>
      <c r="AH72" s="377"/>
      <c r="AI72" s="288" t="s">
        <v>3407</v>
      </c>
    </row>
    <row r="73" spans="1:35" s="134" customFormat="1" ht="180" x14ac:dyDescent="0.25">
      <c r="A73" s="272" t="s">
        <v>3829</v>
      </c>
      <c r="B73" s="273" t="s">
        <v>3893</v>
      </c>
      <c r="C73" s="273"/>
      <c r="D73" s="273" t="s">
        <v>2312</v>
      </c>
      <c r="E73" s="273" t="s">
        <v>3289</v>
      </c>
      <c r="F73" s="273" t="s">
        <v>16</v>
      </c>
      <c r="G73" s="273" t="s">
        <v>2326</v>
      </c>
      <c r="H73" s="273" t="s">
        <v>2327</v>
      </c>
      <c r="I73" s="273" t="s">
        <v>3290</v>
      </c>
      <c r="J73" s="273" t="s">
        <v>1014</v>
      </c>
      <c r="K73" s="291">
        <v>2</v>
      </c>
      <c r="L73" s="287" t="s">
        <v>3095</v>
      </c>
      <c r="M73" s="268" t="s">
        <v>950</v>
      </c>
      <c r="N73" s="273" t="s">
        <v>3291</v>
      </c>
      <c r="O73" s="287" t="s">
        <v>3409</v>
      </c>
      <c r="P73" s="287" t="s">
        <v>3408</v>
      </c>
      <c r="Q73" s="287" t="s">
        <v>1838</v>
      </c>
      <c r="R73" s="287" t="s">
        <v>1838</v>
      </c>
      <c r="S73" s="287" t="s">
        <v>4</v>
      </c>
      <c r="T73" s="287" t="s">
        <v>3403</v>
      </c>
      <c r="U73" s="287" t="s">
        <v>3046</v>
      </c>
      <c r="V73" s="287" t="s">
        <v>1838</v>
      </c>
      <c r="W73" s="287" t="s">
        <v>1838</v>
      </c>
      <c r="X73" s="287" t="s">
        <v>3404</v>
      </c>
      <c r="Y73" s="287" t="s">
        <v>3068</v>
      </c>
      <c r="Z73" s="287" t="s">
        <v>1838</v>
      </c>
      <c r="AA73" s="287" t="s">
        <v>1838</v>
      </c>
      <c r="AB73" s="287" t="s">
        <v>949</v>
      </c>
      <c r="AC73" s="291"/>
      <c r="AD73" s="291"/>
      <c r="AE73" s="291"/>
      <c r="AF73" s="273" t="s">
        <v>2328</v>
      </c>
      <c r="AG73" s="280"/>
      <c r="AH73" s="377"/>
      <c r="AI73" s="288" t="s">
        <v>3410</v>
      </c>
    </row>
    <row r="74" spans="1:35" s="134" customFormat="1" ht="165" x14ac:dyDescent="0.25">
      <c r="A74" s="272" t="s">
        <v>3830</v>
      </c>
      <c r="B74" s="273" t="s">
        <v>3893</v>
      </c>
      <c r="C74" s="273"/>
      <c r="D74" s="273" t="s">
        <v>3292</v>
      </c>
      <c r="E74" s="273" t="s">
        <v>3293</v>
      </c>
      <c r="F74" s="273" t="s">
        <v>13</v>
      </c>
      <c r="G74" s="273" t="s">
        <v>2330</v>
      </c>
      <c r="H74" s="273" t="s">
        <v>3294</v>
      </c>
      <c r="I74" s="273" t="s">
        <v>2331</v>
      </c>
      <c r="J74" s="273" t="s">
        <v>1014</v>
      </c>
      <c r="K74" s="291">
        <v>2</v>
      </c>
      <c r="L74" s="289" t="s">
        <v>949</v>
      </c>
      <c r="M74" s="268" t="s">
        <v>1063</v>
      </c>
      <c r="N74" s="287" t="s">
        <v>1014</v>
      </c>
      <c r="O74" s="287" t="s">
        <v>949</v>
      </c>
      <c r="P74" s="287" t="s">
        <v>949</v>
      </c>
      <c r="Q74" s="287" t="s">
        <v>1014</v>
      </c>
      <c r="R74" s="287" t="s">
        <v>1014</v>
      </c>
      <c r="S74" s="287" t="s">
        <v>949</v>
      </c>
      <c r="T74" s="287" t="s">
        <v>1014</v>
      </c>
      <c r="U74" s="287" t="s">
        <v>1014</v>
      </c>
      <c r="V74" s="287" t="s">
        <v>1014</v>
      </c>
      <c r="W74" s="273"/>
      <c r="X74" s="287" t="s">
        <v>949</v>
      </c>
      <c r="Y74" s="287" t="s">
        <v>1014</v>
      </c>
      <c r="Z74" s="287" t="s">
        <v>1014</v>
      </c>
      <c r="AA74" s="287" t="s">
        <v>1014</v>
      </c>
      <c r="AB74" s="287" t="s">
        <v>1014</v>
      </c>
      <c r="AC74" s="291"/>
      <c r="AD74" s="291"/>
      <c r="AE74" s="291"/>
      <c r="AF74" s="273"/>
      <c r="AG74" s="280"/>
      <c r="AH74" s="377"/>
      <c r="AI74" s="404"/>
    </row>
    <row r="75" spans="1:35" s="134" customFormat="1" ht="150" x14ac:dyDescent="0.25">
      <c r="A75" s="272" t="s">
        <v>673</v>
      </c>
      <c r="B75" s="273" t="s">
        <v>3894</v>
      </c>
      <c r="C75" s="273"/>
      <c r="D75" s="273" t="s">
        <v>667</v>
      </c>
      <c r="E75" s="273" t="s">
        <v>3279</v>
      </c>
      <c r="F75" s="273" t="s">
        <v>16</v>
      </c>
      <c r="G75" s="273" t="s">
        <v>2315</v>
      </c>
      <c r="H75" s="273" t="s">
        <v>2333</v>
      </c>
      <c r="I75" s="273" t="s">
        <v>2335</v>
      </c>
      <c r="J75" s="273" t="s">
        <v>2334</v>
      </c>
      <c r="K75" s="291">
        <v>2</v>
      </c>
      <c r="L75" s="289" t="s">
        <v>3095</v>
      </c>
      <c r="M75" s="268" t="s">
        <v>950</v>
      </c>
      <c r="N75" s="273" t="s">
        <v>3282</v>
      </c>
      <c r="O75" s="287" t="s">
        <v>3409</v>
      </c>
      <c r="P75" s="287" t="s">
        <v>3408</v>
      </c>
      <c r="Q75" s="287" t="s">
        <v>1838</v>
      </c>
      <c r="R75" s="287" t="s">
        <v>1838</v>
      </c>
      <c r="S75" s="287" t="s">
        <v>4</v>
      </c>
      <c r="T75" s="287" t="s">
        <v>3403</v>
      </c>
      <c r="U75" s="287" t="s">
        <v>3046</v>
      </c>
      <c r="V75" s="287" t="s">
        <v>1838</v>
      </c>
      <c r="W75" s="287" t="s">
        <v>1838</v>
      </c>
      <c r="X75" s="287" t="s">
        <v>3404</v>
      </c>
      <c r="Y75" s="287" t="s">
        <v>3068</v>
      </c>
      <c r="Z75" s="287" t="s">
        <v>1838</v>
      </c>
      <c r="AA75" s="287" t="s">
        <v>1838</v>
      </c>
      <c r="AB75" s="287" t="s">
        <v>949</v>
      </c>
      <c r="AC75" s="291"/>
      <c r="AD75" s="291"/>
      <c r="AE75" s="291"/>
      <c r="AF75" s="273" t="s">
        <v>2318</v>
      </c>
      <c r="AG75" s="280" t="s">
        <v>2336</v>
      </c>
      <c r="AH75" s="377"/>
      <c r="AI75" s="404"/>
    </row>
    <row r="76" spans="1:35" s="134" customFormat="1" ht="165" x14ac:dyDescent="0.25">
      <c r="A76" s="272" t="s">
        <v>674</v>
      </c>
      <c r="B76" s="273" t="s">
        <v>3894</v>
      </c>
      <c r="C76" s="273"/>
      <c r="D76" s="273" t="s">
        <v>668</v>
      </c>
      <c r="E76" s="273" t="s">
        <v>3284</v>
      </c>
      <c r="F76" s="273" t="s">
        <v>16</v>
      </c>
      <c r="G76" s="273" t="s">
        <v>2320</v>
      </c>
      <c r="H76" s="273" t="s">
        <v>2333</v>
      </c>
      <c r="I76" s="273" t="s">
        <v>2335</v>
      </c>
      <c r="J76" s="273" t="s">
        <v>2334</v>
      </c>
      <c r="K76" s="291">
        <v>2</v>
      </c>
      <c r="L76" s="289" t="s">
        <v>3095</v>
      </c>
      <c r="M76" s="268" t="s">
        <v>950</v>
      </c>
      <c r="N76" s="273" t="s">
        <v>3286</v>
      </c>
      <c r="O76" s="287" t="s">
        <v>3411</v>
      </c>
      <c r="P76" s="287" t="s">
        <v>3408</v>
      </c>
      <c r="Q76" s="287" t="s">
        <v>1838</v>
      </c>
      <c r="R76" s="287" t="s">
        <v>1838</v>
      </c>
      <c r="S76" s="287" t="s">
        <v>4</v>
      </c>
      <c r="T76" s="287" t="s">
        <v>3403</v>
      </c>
      <c r="U76" s="287" t="s">
        <v>3046</v>
      </c>
      <c r="V76" s="287" t="s">
        <v>1838</v>
      </c>
      <c r="W76" s="287" t="s">
        <v>1838</v>
      </c>
      <c r="X76" s="287" t="s">
        <v>3404</v>
      </c>
      <c r="Y76" s="287" t="s">
        <v>3068</v>
      </c>
      <c r="Z76" s="287" t="s">
        <v>1838</v>
      </c>
      <c r="AA76" s="287" t="s">
        <v>1838</v>
      </c>
      <c r="AB76" s="287" t="s">
        <v>949</v>
      </c>
      <c r="AC76" s="291"/>
      <c r="AD76" s="291"/>
      <c r="AE76" s="291"/>
      <c r="AF76" s="273" t="s">
        <v>2322</v>
      </c>
      <c r="AG76" s="280" t="s">
        <v>2323</v>
      </c>
      <c r="AH76" s="377"/>
      <c r="AI76" s="404"/>
    </row>
    <row r="77" spans="1:35" s="134" customFormat="1" ht="165" x14ac:dyDescent="0.25">
      <c r="A77" s="272" t="s">
        <v>675</v>
      </c>
      <c r="B77" s="273" t="s">
        <v>3894</v>
      </c>
      <c r="C77" s="273"/>
      <c r="D77" s="273" t="s">
        <v>669</v>
      </c>
      <c r="E77" s="273" t="s">
        <v>2325</v>
      </c>
      <c r="F77" s="273" t="s">
        <v>16</v>
      </c>
      <c r="G77" s="273" t="s">
        <v>2320</v>
      </c>
      <c r="H77" s="273" t="s">
        <v>2333</v>
      </c>
      <c r="I77" s="273" t="s">
        <v>2335</v>
      </c>
      <c r="J77" s="273" t="s">
        <v>2334</v>
      </c>
      <c r="K77" s="291">
        <v>2</v>
      </c>
      <c r="L77" s="289" t="s">
        <v>3095</v>
      </c>
      <c r="M77" s="268" t="s">
        <v>950</v>
      </c>
      <c r="N77" s="273" t="s">
        <v>2324</v>
      </c>
      <c r="O77" s="287" t="s">
        <v>3411</v>
      </c>
      <c r="P77" s="287" t="s">
        <v>3408</v>
      </c>
      <c r="Q77" s="287" t="s">
        <v>1838</v>
      </c>
      <c r="R77" s="287" t="s">
        <v>1838</v>
      </c>
      <c r="S77" s="287" t="s">
        <v>4</v>
      </c>
      <c r="T77" s="287" t="s">
        <v>3403</v>
      </c>
      <c r="U77" s="287" t="s">
        <v>3046</v>
      </c>
      <c r="V77" s="287" t="s">
        <v>1838</v>
      </c>
      <c r="W77" s="287" t="s">
        <v>1838</v>
      </c>
      <c r="X77" s="287" t="s">
        <v>3404</v>
      </c>
      <c r="Y77" s="287" t="s">
        <v>3068</v>
      </c>
      <c r="Z77" s="287" t="s">
        <v>1838</v>
      </c>
      <c r="AA77" s="287" t="s">
        <v>1838</v>
      </c>
      <c r="AB77" s="287" t="s">
        <v>949</v>
      </c>
      <c r="AC77" s="291"/>
      <c r="AD77" s="291"/>
      <c r="AE77" s="291"/>
      <c r="AF77" s="273" t="s">
        <v>2322</v>
      </c>
      <c r="AG77" s="280" t="s">
        <v>2323</v>
      </c>
      <c r="AH77" s="377"/>
      <c r="AI77" s="404"/>
    </row>
    <row r="78" spans="1:35" s="134" customFormat="1" ht="135" x14ac:dyDescent="0.25">
      <c r="A78" s="272" t="s">
        <v>1566</v>
      </c>
      <c r="B78" s="273" t="s">
        <v>3894</v>
      </c>
      <c r="C78" s="273"/>
      <c r="D78" s="273" t="s">
        <v>3295</v>
      </c>
      <c r="E78" s="273"/>
      <c r="F78" s="273"/>
      <c r="G78" s="273" t="s">
        <v>2320</v>
      </c>
      <c r="H78" s="273" t="s">
        <v>3288</v>
      </c>
      <c r="I78" s="273" t="s">
        <v>2316</v>
      </c>
      <c r="J78" s="273" t="s">
        <v>3281</v>
      </c>
      <c r="K78" s="291">
        <v>2</v>
      </c>
      <c r="L78" s="289" t="s">
        <v>3095</v>
      </c>
      <c r="M78" s="268" t="s">
        <v>950</v>
      </c>
      <c r="N78" s="273" t="s">
        <v>3286</v>
      </c>
      <c r="O78" s="287" t="s">
        <v>3409</v>
      </c>
      <c r="P78" s="287" t="s">
        <v>3408</v>
      </c>
      <c r="Q78" s="287" t="s">
        <v>1838</v>
      </c>
      <c r="R78" s="287" t="s">
        <v>1838</v>
      </c>
      <c r="S78" s="287" t="s">
        <v>4</v>
      </c>
      <c r="T78" s="287" t="s">
        <v>3403</v>
      </c>
      <c r="U78" s="287" t="s">
        <v>3046</v>
      </c>
      <c r="V78" s="287" t="s">
        <v>1838</v>
      </c>
      <c r="W78" s="287" t="s">
        <v>1838</v>
      </c>
      <c r="X78" s="287" t="s">
        <v>3404</v>
      </c>
      <c r="Y78" s="287" t="s">
        <v>3068</v>
      </c>
      <c r="Z78" s="287" t="s">
        <v>1838</v>
      </c>
      <c r="AA78" s="287" t="s">
        <v>1838</v>
      </c>
      <c r="AB78" s="287" t="s">
        <v>949</v>
      </c>
      <c r="AC78" s="291"/>
      <c r="AD78" s="291"/>
      <c r="AE78" s="291"/>
      <c r="AF78" s="273" t="s">
        <v>2322</v>
      </c>
      <c r="AG78" s="280" t="s">
        <v>2323</v>
      </c>
      <c r="AH78" s="377"/>
      <c r="AI78" s="404"/>
    </row>
    <row r="79" spans="1:35" s="134" customFormat="1" ht="165" x14ac:dyDescent="0.25">
      <c r="A79" s="272" t="s">
        <v>2300</v>
      </c>
      <c r="B79" s="273" t="s">
        <v>2299</v>
      </c>
      <c r="C79" s="273"/>
      <c r="D79" s="273" t="s">
        <v>2904</v>
      </c>
      <c r="E79" s="273" t="s">
        <v>2332</v>
      </c>
      <c r="F79" s="273"/>
      <c r="G79" s="273" t="s">
        <v>2905</v>
      </c>
      <c r="H79" s="273" t="s">
        <v>2906</v>
      </c>
      <c r="I79" s="273" t="s">
        <v>2907</v>
      </c>
      <c r="J79" s="273" t="s">
        <v>2337</v>
      </c>
      <c r="K79" s="291" t="s">
        <v>3889</v>
      </c>
      <c r="L79" s="289" t="s">
        <v>3095</v>
      </c>
      <c r="M79" s="268" t="s">
        <v>950</v>
      </c>
      <c r="N79" s="273" t="s">
        <v>2338</v>
      </c>
      <c r="O79" s="273" t="s">
        <v>2908</v>
      </c>
      <c r="P79" s="287" t="s">
        <v>3408</v>
      </c>
      <c r="Q79" s="287" t="s">
        <v>1838</v>
      </c>
      <c r="R79" s="287" t="s">
        <v>1838</v>
      </c>
      <c r="S79" s="287" t="s">
        <v>4</v>
      </c>
      <c r="T79" s="287" t="s">
        <v>3403</v>
      </c>
      <c r="U79" s="287" t="s">
        <v>3046</v>
      </c>
      <c r="V79" s="287" t="s">
        <v>1838</v>
      </c>
      <c r="W79" s="287" t="s">
        <v>1838</v>
      </c>
      <c r="X79" s="287" t="s">
        <v>3413</v>
      </c>
      <c r="Y79" s="287" t="s">
        <v>3068</v>
      </c>
      <c r="Z79" s="287" t="s">
        <v>1838</v>
      </c>
      <c r="AA79" s="287" t="s">
        <v>1838</v>
      </c>
      <c r="AB79" s="287" t="s">
        <v>949</v>
      </c>
      <c r="AC79" s="291"/>
      <c r="AD79" s="291"/>
      <c r="AE79" s="291"/>
      <c r="AF79" s="273" t="s">
        <v>2317</v>
      </c>
      <c r="AG79" s="280" t="s">
        <v>2339</v>
      </c>
      <c r="AH79" s="377"/>
      <c r="AI79" s="404"/>
    </row>
    <row r="80" spans="1:35" s="134" customFormat="1" ht="120" x14ac:dyDescent="0.25">
      <c r="A80" s="272" t="s">
        <v>2301</v>
      </c>
      <c r="B80" s="273" t="s">
        <v>2299</v>
      </c>
      <c r="C80" s="273"/>
      <c r="D80" s="273" t="s">
        <v>2909</v>
      </c>
      <c r="E80" s="273" t="s">
        <v>2910</v>
      </c>
      <c r="F80" s="273"/>
      <c r="G80" s="273" t="s">
        <v>2905</v>
      </c>
      <c r="H80" s="273" t="s">
        <v>2906</v>
      </c>
      <c r="I80" s="273" t="s">
        <v>2907</v>
      </c>
      <c r="J80" s="273" t="s">
        <v>2337</v>
      </c>
      <c r="K80" s="291" t="s">
        <v>3889</v>
      </c>
      <c r="L80" s="289" t="s">
        <v>3095</v>
      </c>
      <c r="M80" s="268" t="s">
        <v>950</v>
      </c>
      <c r="N80" s="273" t="s">
        <v>2338</v>
      </c>
      <c r="O80" s="287" t="s">
        <v>3412</v>
      </c>
      <c r="P80" s="287" t="s">
        <v>3408</v>
      </c>
      <c r="Q80" s="287" t="s">
        <v>1838</v>
      </c>
      <c r="R80" s="287" t="s">
        <v>1838</v>
      </c>
      <c r="S80" s="287" t="s">
        <v>4</v>
      </c>
      <c r="T80" s="287" t="s">
        <v>3403</v>
      </c>
      <c r="U80" s="287" t="s">
        <v>3046</v>
      </c>
      <c r="V80" s="287" t="s">
        <v>1838</v>
      </c>
      <c r="W80" s="287" t="s">
        <v>1838</v>
      </c>
      <c r="X80" s="287" t="s">
        <v>3413</v>
      </c>
      <c r="Y80" s="287" t="s">
        <v>3068</v>
      </c>
      <c r="Z80" s="287" t="s">
        <v>1838</v>
      </c>
      <c r="AA80" s="287" t="s">
        <v>1838</v>
      </c>
      <c r="AB80" s="287" t="s">
        <v>949</v>
      </c>
      <c r="AC80" s="291"/>
      <c r="AD80" s="291"/>
      <c r="AE80" s="291"/>
      <c r="AF80" s="273" t="s">
        <v>2911</v>
      </c>
      <c r="AG80" s="280"/>
      <c r="AH80" s="377"/>
      <c r="AI80" s="404"/>
    </row>
    <row r="81" spans="1:35" s="134" customFormat="1" ht="120" x14ac:dyDescent="0.25">
      <c r="A81" s="272" t="s">
        <v>2926</v>
      </c>
      <c r="B81" s="273" t="s">
        <v>2299</v>
      </c>
      <c r="C81" s="273"/>
      <c r="D81" s="273" t="s">
        <v>2312</v>
      </c>
      <c r="E81" s="273" t="s">
        <v>2927</v>
      </c>
      <c r="F81" s="273" t="s">
        <v>16</v>
      </c>
      <c r="G81" s="273" t="s">
        <v>2341</v>
      </c>
      <c r="H81" s="273" t="s">
        <v>2928</v>
      </c>
      <c r="I81" s="273" t="s">
        <v>2929</v>
      </c>
      <c r="J81" s="273" t="s">
        <v>2342</v>
      </c>
      <c r="K81" s="291">
        <v>2</v>
      </c>
      <c r="L81" s="289"/>
      <c r="M81" s="268" t="s">
        <v>950</v>
      </c>
      <c r="N81" s="273" t="s">
        <v>2321</v>
      </c>
      <c r="O81" s="273"/>
      <c r="P81" s="273"/>
      <c r="Q81" s="273"/>
      <c r="R81" s="273"/>
      <c r="S81" s="273"/>
      <c r="T81" s="273"/>
      <c r="U81" s="273"/>
      <c r="V81" s="273"/>
      <c r="W81" s="273"/>
      <c r="X81" s="273"/>
      <c r="Y81" s="273"/>
      <c r="Z81" s="273"/>
      <c r="AA81" s="273"/>
      <c r="AB81" s="273"/>
      <c r="AC81" s="291"/>
      <c r="AD81" s="291"/>
      <c r="AE81" s="291"/>
      <c r="AF81" s="273"/>
      <c r="AG81" s="280"/>
      <c r="AH81" s="377"/>
      <c r="AI81" s="404"/>
    </row>
    <row r="82" spans="1:35" s="134" customFormat="1" ht="75" x14ac:dyDescent="0.25">
      <c r="A82" s="272" t="s">
        <v>2930</v>
      </c>
      <c r="B82" s="273" t="s">
        <v>2299</v>
      </c>
      <c r="C82" s="273"/>
      <c r="D82" s="273" t="s">
        <v>2313</v>
      </c>
      <c r="E82" s="273" t="s">
        <v>2329</v>
      </c>
      <c r="F82" s="273" t="s">
        <v>13</v>
      </c>
      <c r="G82" s="273" t="s">
        <v>2931</v>
      </c>
      <c r="H82" s="273" t="s">
        <v>2932</v>
      </c>
      <c r="I82" s="273" t="s">
        <v>2344</v>
      </c>
      <c r="J82" s="273" t="s">
        <v>2343</v>
      </c>
      <c r="K82" s="291">
        <v>2</v>
      </c>
      <c r="L82" s="273"/>
      <c r="M82" s="268" t="s">
        <v>1063</v>
      </c>
      <c r="N82" s="273"/>
      <c r="O82" s="273"/>
      <c r="P82" s="273"/>
      <c r="Q82" s="273"/>
      <c r="R82" s="273"/>
      <c r="S82" s="273"/>
      <c r="T82" s="273"/>
      <c r="U82" s="273"/>
      <c r="V82" s="273"/>
      <c r="W82" s="273"/>
      <c r="X82" s="273"/>
      <c r="Y82" s="273"/>
      <c r="Z82" s="273"/>
      <c r="AA82" s="273"/>
      <c r="AB82" s="273"/>
      <c r="AC82" s="291"/>
      <c r="AD82" s="291"/>
      <c r="AE82" s="291"/>
      <c r="AF82" s="273" t="s">
        <v>2933</v>
      </c>
      <c r="AG82" s="280"/>
      <c r="AH82" s="377"/>
      <c r="AI82" s="404"/>
    </row>
    <row r="83" spans="1:35" s="134" customFormat="1" ht="120" x14ac:dyDescent="0.25">
      <c r="A83" s="272" t="s">
        <v>3835</v>
      </c>
      <c r="B83" s="273" t="s">
        <v>3895</v>
      </c>
      <c r="C83" s="273"/>
      <c r="D83" s="273" t="s">
        <v>2347</v>
      </c>
      <c r="E83" s="273" t="s">
        <v>3330</v>
      </c>
      <c r="F83" s="273"/>
      <c r="G83" s="273" t="s">
        <v>2351</v>
      </c>
      <c r="H83" s="273" t="s">
        <v>3331</v>
      </c>
      <c r="I83" s="273" t="s">
        <v>3332</v>
      </c>
      <c r="J83" s="273" t="s">
        <v>1063</v>
      </c>
      <c r="K83" s="291" t="s">
        <v>3892</v>
      </c>
      <c r="L83" s="273"/>
      <c r="M83" s="268" t="s">
        <v>950</v>
      </c>
      <c r="N83" s="273" t="s">
        <v>2352</v>
      </c>
      <c r="O83" s="273"/>
      <c r="P83" s="273"/>
      <c r="Q83" s="273"/>
      <c r="R83" s="273"/>
      <c r="S83" s="273"/>
      <c r="T83" s="273"/>
      <c r="U83" s="273"/>
      <c r="V83" s="273"/>
      <c r="W83" s="273"/>
      <c r="X83" s="273"/>
      <c r="Y83" s="273"/>
      <c r="Z83" s="273"/>
      <c r="AA83" s="273"/>
      <c r="AB83" s="273"/>
      <c r="AC83" s="291"/>
      <c r="AD83" s="291"/>
      <c r="AE83" s="291"/>
      <c r="AF83" s="273"/>
      <c r="AG83" s="280"/>
      <c r="AH83" s="377" t="s">
        <v>3186</v>
      </c>
      <c r="AI83" s="404"/>
    </row>
    <row r="84" spans="1:35" s="134" customFormat="1" ht="150" x14ac:dyDescent="0.25">
      <c r="A84" s="272" t="s">
        <v>3836</v>
      </c>
      <c r="B84" s="273" t="s">
        <v>3895</v>
      </c>
      <c r="C84" s="273"/>
      <c r="D84" s="273" t="s">
        <v>3333</v>
      </c>
      <c r="E84" s="273" t="s">
        <v>3334</v>
      </c>
      <c r="F84" s="273"/>
      <c r="G84" s="273" t="s">
        <v>3335</v>
      </c>
      <c r="H84" s="273" t="s">
        <v>3336</v>
      </c>
      <c r="I84" s="273" t="s">
        <v>3337</v>
      </c>
      <c r="J84" s="273" t="s">
        <v>950</v>
      </c>
      <c r="K84" s="291">
        <v>2</v>
      </c>
      <c r="L84" s="273"/>
      <c r="M84" s="268"/>
      <c r="N84" s="273" t="s">
        <v>3338</v>
      </c>
      <c r="O84" s="273"/>
      <c r="P84" s="273"/>
      <c r="Q84" s="273"/>
      <c r="R84" s="273"/>
      <c r="S84" s="273"/>
      <c r="T84" s="273"/>
      <c r="U84" s="273"/>
      <c r="V84" s="273"/>
      <c r="W84" s="273"/>
      <c r="X84" s="273"/>
      <c r="Y84" s="273"/>
      <c r="Z84" s="273"/>
      <c r="AA84" s="273"/>
      <c r="AB84" s="273"/>
      <c r="AC84" s="291"/>
      <c r="AD84" s="291"/>
      <c r="AE84" s="291"/>
      <c r="AF84" s="273"/>
      <c r="AG84" s="280"/>
      <c r="AH84" s="377"/>
      <c r="AI84" s="404"/>
    </row>
    <row r="85" spans="1:35" s="134" customFormat="1" ht="105" x14ac:dyDescent="0.25">
      <c r="A85" s="272" t="s">
        <v>1566</v>
      </c>
      <c r="B85" s="273" t="s">
        <v>3895</v>
      </c>
      <c r="C85" s="273"/>
      <c r="D85" s="273" t="s">
        <v>3339</v>
      </c>
      <c r="E85" s="273"/>
      <c r="F85" s="273"/>
      <c r="G85" s="273" t="s">
        <v>3340</v>
      </c>
      <c r="H85" s="273" t="s">
        <v>3341</v>
      </c>
      <c r="I85" s="273" t="s">
        <v>949</v>
      </c>
      <c r="J85" s="273" t="s">
        <v>1014</v>
      </c>
      <c r="K85" s="291">
        <v>2</v>
      </c>
      <c r="L85" s="273"/>
      <c r="M85" s="268"/>
      <c r="N85" s="273"/>
      <c r="O85" s="273"/>
      <c r="P85" s="273"/>
      <c r="Q85" s="273"/>
      <c r="R85" s="273"/>
      <c r="S85" s="273"/>
      <c r="T85" s="273"/>
      <c r="U85" s="273"/>
      <c r="V85" s="273"/>
      <c r="W85" s="273"/>
      <c r="X85" s="273"/>
      <c r="Y85" s="273"/>
      <c r="Z85" s="273"/>
      <c r="AA85" s="273"/>
      <c r="AB85" s="273"/>
      <c r="AC85" s="291"/>
      <c r="AD85" s="291"/>
      <c r="AE85" s="291"/>
      <c r="AF85" s="273"/>
      <c r="AG85" s="280"/>
      <c r="AH85" s="377"/>
      <c r="AI85" s="404"/>
    </row>
    <row r="86" spans="1:35" x14ac:dyDescent="0.25">
      <c r="A86" s="378" t="s">
        <v>3896</v>
      </c>
      <c r="K86" s="23"/>
    </row>
    <row r="87" spans="1:35" s="160" customFormat="1" ht="60" x14ac:dyDescent="0.25">
      <c r="A87" s="272" t="s">
        <v>454</v>
      </c>
      <c r="B87" s="273" t="s">
        <v>2127</v>
      </c>
      <c r="C87" s="273"/>
      <c r="D87" s="273" t="s">
        <v>2745</v>
      </c>
      <c r="E87" s="273" t="s">
        <v>2128</v>
      </c>
      <c r="F87" s="273"/>
      <c r="G87" s="273" t="s">
        <v>2129</v>
      </c>
      <c r="H87" s="273" t="s">
        <v>2130</v>
      </c>
      <c r="I87" s="273" t="s">
        <v>2132</v>
      </c>
      <c r="J87" s="273" t="s">
        <v>2131</v>
      </c>
      <c r="K87" s="291">
        <v>2</v>
      </c>
      <c r="L87" s="282" t="s">
        <v>3040</v>
      </c>
      <c r="M87" s="273" t="s">
        <v>950</v>
      </c>
      <c r="N87" s="273" t="s">
        <v>2133</v>
      </c>
      <c r="O87" s="282" t="s">
        <v>3041</v>
      </c>
      <c r="P87" s="273"/>
      <c r="Q87" s="282" t="s">
        <v>1014</v>
      </c>
      <c r="R87" s="282" t="s">
        <v>1014</v>
      </c>
      <c r="S87" s="282" t="s">
        <v>949</v>
      </c>
      <c r="T87" s="282" t="s">
        <v>949</v>
      </c>
      <c r="U87" s="282" t="s">
        <v>949</v>
      </c>
      <c r="V87" s="282" t="s">
        <v>949</v>
      </c>
      <c r="W87" s="282" t="s">
        <v>949</v>
      </c>
      <c r="X87" s="282" t="s">
        <v>949</v>
      </c>
      <c r="Y87" s="282" t="s">
        <v>949</v>
      </c>
      <c r="Z87" s="282" t="s">
        <v>949</v>
      </c>
      <c r="AA87" s="282" t="s">
        <v>949</v>
      </c>
      <c r="AB87" s="282" t="s">
        <v>949</v>
      </c>
      <c r="AC87" s="291"/>
      <c r="AD87" s="291"/>
      <c r="AE87" s="291"/>
      <c r="AF87" s="282" t="s">
        <v>3042</v>
      </c>
      <c r="AG87" s="273" t="s">
        <v>2134</v>
      </c>
      <c r="AH87" s="374"/>
      <c r="AI87" s="381"/>
    </row>
    <row r="88" spans="1:35" s="160" customFormat="1" ht="60" x14ac:dyDescent="0.25">
      <c r="A88" s="272" t="s">
        <v>456</v>
      </c>
      <c r="B88" s="273" t="s">
        <v>2135</v>
      </c>
      <c r="C88" s="273"/>
      <c r="D88" s="273" t="s">
        <v>2745</v>
      </c>
      <c r="E88" s="273" t="s">
        <v>2128</v>
      </c>
      <c r="F88" s="273"/>
      <c r="G88" s="273" t="s">
        <v>2136</v>
      </c>
      <c r="H88" s="273" t="s">
        <v>2137</v>
      </c>
      <c r="I88" s="273" t="s">
        <v>2138</v>
      </c>
      <c r="J88" s="273" t="s">
        <v>2131</v>
      </c>
      <c r="K88" s="291">
        <v>2</v>
      </c>
      <c r="L88" s="282" t="s">
        <v>3040</v>
      </c>
      <c r="M88" s="273" t="s">
        <v>950</v>
      </c>
      <c r="N88" s="273" t="s">
        <v>2133</v>
      </c>
      <c r="O88" s="282" t="s">
        <v>3041</v>
      </c>
      <c r="P88" s="273"/>
      <c r="Q88" s="282" t="s">
        <v>1014</v>
      </c>
      <c r="R88" s="282" t="s">
        <v>1014</v>
      </c>
      <c r="S88" s="282" t="s">
        <v>949</v>
      </c>
      <c r="T88" s="282" t="s">
        <v>949</v>
      </c>
      <c r="U88" s="282" t="s">
        <v>949</v>
      </c>
      <c r="V88" s="282" t="s">
        <v>949</v>
      </c>
      <c r="W88" s="282" t="s">
        <v>949</v>
      </c>
      <c r="X88" s="282" t="s">
        <v>949</v>
      </c>
      <c r="Y88" s="282" t="s">
        <v>949</v>
      </c>
      <c r="Z88" s="282" t="s">
        <v>949</v>
      </c>
      <c r="AA88" s="282" t="s">
        <v>949</v>
      </c>
      <c r="AB88" s="282" t="s">
        <v>949</v>
      </c>
      <c r="AC88" s="291"/>
      <c r="AD88" s="291"/>
      <c r="AE88" s="291"/>
      <c r="AF88" s="273"/>
      <c r="AG88" s="273" t="s">
        <v>2134</v>
      </c>
      <c r="AH88" s="374"/>
      <c r="AI88" s="381"/>
    </row>
    <row r="89" spans="1:35" s="160" customFormat="1" ht="30" x14ac:dyDescent="0.25">
      <c r="A89" s="272" t="s">
        <v>494</v>
      </c>
      <c r="B89" s="273" t="s">
        <v>424</v>
      </c>
      <c r="C89" s="273"/>
      <c r="D89" s="273" t="s">
        <v>2139</v>
      </c>
      <c r="E89" s="273" t="s">
        <v>2140</v>
      </c>
      <c r="F89" s="273"/>
      <c r="G89" s="273" t="s">
        <v>2141</v>
      </c>
      <c r="H89" s="273" t="s">
        <v>2142</v>
      </c>
      <c r="I89" s="273" t="s">
        <v>2144</v>
      </c>
      <c r="J89" s="273" t="s">
        <v>2143</v>
      </c>
      <c r="K89" s="291">
        <v>2</v>
      </c>
      <c r="L89" s="282" t="s">
        <v>949</v>
      </c>
      <c r="M89" s="273" t="s">
        <v>1063</v>
      </c>
      <c r="N89" s="273" t="s">
        <v>2145</v>
      </c>
      <c r="O89" s="282" t="s">
        <v>1063</v>
      </c>
      <c r="P89" s="282" t="s">
        <v>1014</v>
      </c>
      <c r="Q89" s="282" t="s">
        <v>1014</v>
      </c>
      <c r="R89" s="282" t="s">
        <v>1014</v>
      </c>
      <c r="S89" s="282" t="s">
        <v>949</v>
      </c>
      <c r="T89" s="282" t="s">
        <v>949</v>
      </c>
      <c r="U89" s="282" t="s">
        <v>949</v>
      </c>
      <c r="V89" s="282" t="s">
        <v>949</v>
      </c>
      <c r="W89" s="282" t="s">
        <v>949</v>
      </c>
      <c r="X89" s="282" t="s">
        <v>949</v>
      </c>
      <c r="Y89" s="282" t="s">
        <v>949</v>
      </c>
      <c r="Z89" s="282" t="s">
        <v>949</v>
      </c>
      <c r="AA89" s="282" t="s">
        <v>949</v>
      </c>
      <c r="AB89" s="282" t="s">
        <v>949</v>
      </c>
      <c r="AC89" s="291"/>
      <c r="AD89" s="291"/>
      <c r="AE89" s="291"/>
      <c r="AF89" s="273"/>
      <c r="AG89" s="273" t="s">
        <v>2134</v>
      </c>
      <c r="AH89" s="374"/>
      <c r="AI89" s="381"/>
    </row>
    <row r="90" spans="1:35" s="160" customFormat="1" ht="60" x14ac:dyDescent="0.25">
      <c r="A90" s="272" t="s">
        <v>2199</v>
      </c>
      <c r="B90" s="273" t="s">
        <v>424</v>
      </c>
      <c r="C90" s="273"/>
      <c r="D90" s="273" t="s">
        <v>2147</v>
      </c>
      <c r="E90" s="273" t="s">
        <v>2128</v>
      </c>
      <c r="F90" s="273"/>
      <c r="G90" s="273" t="s">
        <v>2129</v>
      </c>
      <c r="H90" s="273" t="s">
        <v>2130</v>
      </c>
      <c r="I90" s="273" t="s">
        <v>2132</v>
      </c>
      <c r="J90" s="273" t="s">
        <v>2131</v>
      </c>
      <c r="K90" s="291">
        <v>2</v>
      </c>
      <c r="L90" s="282" t="s">
        <v>949</v>
      </c>
      <c r="M90" s="273" t="s">
        <v>950</v>
      </c>
      <c r="N90" s="273" t="s">
        <v>2133</v>
      </c>
      <c r="O90" s="282" t="s">
        <v>3041</v>
      </c>
      <c r="P90" s="273"/>
      <c r="Q90" s="282" t="s">
        <v>1014</v>
      </c>
      <c r="R90" s="282" t="s">
        <v>1014</v>
      </c>
      <c r="S90" s="282" t="s">
        <v>949</v>
      </c>
      <c r="T90" s="282" t="s">
        <v>949</v>
      </c>
      <c r="U90" s="282" t="s">
        <v>949</v>
      </c>
      <c r="V90" s="282" t="s">
        <v>949</v>
      </c>
      <c r="W90" s="282" t="s">
        <v>949</v>
      </c>
      <c r="X90" s="282" t="s">
        <v>949</v>
      </c>
      <c r="Y90" s="282" t="s">
        <v>949</v>
      </c>
      <c r="Z90" s="282" t="s">
        <v>949</v>
      </c>
      <c r="AA90" s="282" t="s">
        <v>949</v>
      </c>
      <c r="AB90" s="282" t="s">
        <v>949</v>
      </c>
      <c r="AC90" s="291"/>
      <c r="AD90" s="291"/>
      <c r="AE90" s="291"/>
      <c r="AF90" s="273"/>
      <c r="AG90" s="273" t="s">
        <v>2134</v>
      </c>
      <c r="AH90" s="374"/>
      <c r="AI90" s="381"/>
    </row>
    <row r="91" spans="1:35" s="160" customFormat="1" ht="60" x14ac:dyDescent="0.25">
      <c r="A91" s="272" t="s">
        <v>2200</v>
      </c>
      <c r="B91" s="273" t="s">
        <v>424</v>
      </c>
      <c r="C91" s="273"/>
      <c r="D91" s="273" t="s">
        <v>2146</v>
      </c>
      <c r="E91" s="273" t="s">
        <v>2128</v>
      </c>
      <c r="F91" s="273"/>
      <c r="G91" s="273" t="s">
        <v>2136</v>
      </c>
      <c r="H91" s="273" t="s">
        <v>2137</v>
      </c>
      <c r="I91" s="273" t="s">
        <v>2138</v>
      </c>
      <c r="J91" s="273" t="s">
        <v>2131</v>
      </c>
      <c r="K91" s="291">
        <v>2</v>
      </c>
      <c r="L91" s="282" t="s">
        <v>949</v>
      </c>
      <c r="M91" s="273" t="s">
        <v>950</v>
      </c>
      <c r="N91" s="273" t="s">
        <v>2133</v>
      </c>
      <c r="O91" s="282" t="s">
        <v>3041</v>
      </c>
      <c r="P91" s="273"/>
      <c r="Q91" s="282" t="s">
        <v>1014</v>
      </c>
      <c r="R91" s="282" t="s">
        <v>1014</v>
      </c>
      <c r="S91" s="282" t="s">
        <v>949</v>
      </c>
      <c r="T91" s="282" t="s">
        <v>949</v>
      </c>
      <c r="U91" s="282" t="s">
        <v>949</v>
      </c>
      <c r="V91" s="282" t="s">
        <v>949</v>
      </c>
      <c r="W91" s="282" t="s">
        <v>949</v>
      </c>
      <c r="X91" s="282" t="s">
        <v>949</v>
      </c>
      <c r="Y91" s="282" t="s">
        <v>949</v>
      </c>
      <c r="Z91" s="282" t="s">
        <v>949</v>
      </c>
      <c r="AA91" s="282" t="s">
        <v>949</v>
      </c>
      <c r="AB91" s="282" t="s">
        <v>949</v>
      </c>
      <c r="AC91" s="291"/>
      <c r="AD91" s="291"/>
      <c r="AE91" s="291"/>
      <c r="AF91" s="273"/>
      <c r="AG91" s="273" t="s">
        <v>2134</v>
      </c>
      <c r="AH91" s="374"/>
      <c r="AI91" s="381"/>
    </row>
    <row r="92" spans="1:35" s="160" customFormat="1" ht="60" x14ac:dyDescent="0.25">
      <c r="A92" s="272" t="s">
        <v>498</v>
      </c>
      <c r="B92" s="273" t="s">
        <v>3900</v>
      </c>
      <c r="C92" s="273"/>
      <c r="D92" s="273" t="s">
        <v>2749</v>
      </c>
      <c r="E92" s="273" t="s">
        <v>2128</v>
      </c>
      <c r="F92" s="273"/>
      <c r="G92" s="273" t="s">
        <v>2136</v>
      </c>
      <c r="H92" s="273" t="s">
        <v>2137</v>
      </c>
      <c r="I92" s="273" t="s">
        <v>2138</v>
      </c>
      <c r="J92" s="273" t="s">
        <v>2131</v>
      </c>
      <c r="K92" s="291">
        <v>2</v>
      </c>
      <c r="L92" s="282" t="s">
        <v>949</v>
      </c>
      <c r="M92" s="273" t="s">
        <v>950</v>
      </c>
      <c r="N92" s="273" t="s">
        <v>2133</v>
      </c>
      <c r="O92" s="282" t="s">
        <v>3041</v>
      </c>
      <c r="P92" s="282" t="s">
        <v>1014</v>
      </c>
      <c r="Q92" s="282" t="s">
        <v>1014</v>
      </c>
      <c r="R92" s="282" t="s">
        <v>1014</v>
      </c>
      <c r="S92" s="282" t="s">
        <v>949</v>
      </c>
      <c r="T92" s="282" t="s">
        <v>949</v>
      </c>
      <c r="U92" s="282" t="s">
        <v>949</v>
      </c>
      <c r="V92" s="282" t="s">
        <v>949</v>
      </c>
      <c r="W92" s="282" t="s">
        <v>949</v>
      </c>
      <c r="X92" s="282" t="s">
        <v>949</v>
      </c>
      <c r="Y92" s="282" t="s">
        <v>949</v>
      </c>
      <c r="Z92" s="282" t="s">
        <v>949</v>
      </c>
      <c r="AA92" s="282" t="s">
        <v>949</v>
      </c>
      <c r="AB92" s="282" t="s">
        <v>949</v>
      </c>
      <c r="AC92" s="291"/>
      <c r="AD92" s="291"/>
      <c r="AE92" s="291"/>
      <c r="AF92" s="273"/>
      <c r="AG92" s="273" t="s">
        <v>2134</v>
      </c>
      <c r="AH92" s="374"/>
      <c r="AI92" s="381"/>
    </row>
    <row r="93" spans="1:35" s="160" customFormat="1" ht="45" x14ac:dyDescent="0.25">
      <c r="A93" s="272" t="s">
        <v>500</v>
      </c>
      <c r="B93" s="273" t="s">
        <v>427</v>
      </c>
      <c r="C93" s="273"/>
      <c r="D93" s="273" t="s">
        <v>499</v>
      </c>
      <c r="E93" s="273" t="s">
        <v>2156</v>
      </c>
      <c r="F93" s="273"/>
      <c r="G93" s="273" t="s">
        <v>2157</v>
      </c>
      <c r="H93" s="273" t="s">
        <v>2158</v>
      </c>
      <c r="I93" s="273" t="s">
        <v>2160</v>
      </c>
      <c r="J93" s="273" t="s">
        <v>2159</v>
      </c>
      <c r="K93" s="291">
        <v>2</v>
      </c>
      <c r="L93" s="282" t="s">
        <v>949</v>
      </c>
      <c r="M93" s="273" t="s">
        <v>950</v>
      </c>
      <c r="N93" s="273" t="s">
        <v>2161</v>
      </c>
      <c r="O93" s="282" t="s">
        <v>1838</v>
      </c>
      <c r="P93" s="282" t="s">
        <v>1014</v>
      </c>
      <c r="Q93" s="282" t="s">
        <v>1014</v>
      </c>
      <c r="R93" s="282" t="s">
        <v>1014</v>
      </c>
      <c r="S93" s="282" t="s">
        <v>949</v>
      </c>
      <c r="T93" s="282" t="s">
        <v>949</v>
      </c>
      <c r="U93" s="282" t="s">
        <v>949</v>
      </c>
      <c r="V93" s="282" t="s">
        <v>949</v>
      </c>
      <c r="W93" s="282" t="s">
        <v>949</v>
      </c>
      <c r="X93" s="282" t="s">
        <v>949</v>
      </c>
      <c r="Y93" s="282" t="s">
        <v>949</v>
      </c>
      <c r="Z93" s="282" t="s">
        <v>949</v>
      </c>
      <c r="AA93" s="282" t="s">
        <v>949</v>
      </c>
      <c r="AB93" s="282" t="s">
        <v>949</v>
      </c>
      <c r="AC93" s="291"/>
      <c r="AD93" s="291"/>
      <c r="AE93" s="291"/>
      <c r="AF93" s="273"/>
      <c r="AG93" s="273" t="s">
        <v>949</v>
      </c>
      <c r="AH93" s="374"/>
      <c r="AI93" s="381"/>
    </row>
    <row r="94" spans="1:35" s="160" customFormat="1" ht="45" x14ac:dyDescent="0.25">
      <c r="A94" s="272" t="s">
        <v>501</v>
      </c>
      <c r="B94" s="273" t="s">
        <v>428</v>
      </c>
      <c r="C94" s="273"/>
      <c r="D94" s="273" t="s">
        <v>502</v>
      </c>
      <c r="E94" s="273" t="s">
        <v>2156</v>
      </c>
      <c r="F94" s="273"/>
      <c r="G94" s="273" t="s">
        <v>2157</v>
      </c>
      <c r="H94" s="273" t="s">
        <v>2158</v>
      </c>
      <c r="I94" s="273" t="s">
        <v>2160</v>
      </c>
      <c r="J94" s="273" t="s">
        <v>2159</v>
      </c>
      <c r="K94" s="291">
        <v>2</v>
      </c>
      <c r="L94" s="282" t="s">
        <v>949</v>
      </c>
      <c r="M94" s="273" t="s">
        <v>950</v>
      </c>
      <c r="N94" s="273" t="s">
        <v>2161</v>
      </c>
      <c r="O94" s="282" t="s">
        <v>1838</v>
      </c>
      <c r="P94" s="282" t="s">
        <v>1014</v>
      </c>
      <c r="Q94" s="282" t="s">
        <v>1014</v>
      </c>
      <c r="R94" s="282" t="s">
        <v>1014</v>
      </c>
      <c r="S94" s="282" t="s">
        <v>949</v>
      </c>
      <c r="T94" s="282" t="s">
        <v>949</v>
      </c>
      <c r="U94" s="282" t="s">
        <v>949</v>
      </c>
      <c r="V94" s="282" t="s">
        <v>949</v>
      </c>
      <c r="W94" s="282" t="s">
        <v>949</v>
      </c>
      <c r="X94" s="282" t="s">
        <v>949</v>
      </c>
      <c r="Y94" s="282" t="s">
        <v>949</v>
      </c>
      <c r="Z94" s="282" t="s">
        <v>949</v>
      </c>
      <c r="AA94" s="282" t="s">
        <v>949</v>
      </c>
      <c r="AB94" s="282" t="s">
        <v>949</v>
      </c>
      <c r="AC94" s="291"/>
      <c r="AD94" s="291"/>
      <c r="AE94" s="291"/>
      <c r="AF94" s="273"/>
      <c r="AG94" s="273" t="s">
        <v>949</v>
      </c>
      <c r="AH94" s="374"/>
      <c r="AI94" s="381"/>
    </row>
    <row r="95" spans="1:35" s="160" customFormat="1" ht="60" x14ac:dyDescent="0.25">
      <c r="A95" s="272" t="s">
        <v>508</v>
      </c>
      <c r="B95" s="273" t="s">
        <v>3901</v>
      </c>
      <c r="C95" s="273"/>
      <c r="D95" s="273" t="s">
        <v>2756</v>
      </c>
      <c r="E95" s="273" t="s">
        <v>2128</v>
      </c>
      <c r="F95" s="273"/>
      <c r="G95" s="273" t="s">
        <v>2136</v>
      </c>
      <c r="H95" s="273" t="s">
        <v>2137</v>
      </c>
      <c r="I95" s="273" t="s">
        <v>2138</v>
      </c>
      <c r="J95" s="273" t="s">
        <v>2131</v>
      </c>
      <c r="K95" s="291">
        <v>2</v>
      </c>
      <c r="L95" s="282" t="s">
        <v>3056</v>
      </c>
      <c r="M95" s="273" t="s">
        <v>950</v>
      </c>
      <c r="N95" s="273" t="s">
        <v>2133</v>
      </c>
      <c r="O95" s="282" t="s">
        <v>3041</v>
      </c>
      <c r="P95" s="282" t="s">
        <v>1014</v>
      </c>
      <c r="Q95" s="282" t="s">
        <v>1014</v>
      </c>
      <c r="R95" s="282" t="s">
        <v>1014</v>
      </c>
      <c r="S95" s="282" t="s">
        <v>949</v>
      </c>
      <c r="T95" s="282" t="s">
        <v>949</v>
      </c>
      <c r="U95" s="282" t="s">
        <v>949</v>
      </c>
      <c r="V95" s="282" t="s">
        <v>949</v>
      </c>
      <c r="W95" s="282" t="s">
        <v>949</v>
      </c>
      <c r="X95" s="282" t="s">
        <v>949</v>
      </c>
      <c r="Y95" s="282" t="s">
        <v>949</v>
      </c>
      <c r="Z95" s="282" t="s">
        <v>949</v>
      </c>
      <c r="AA95" s="282" t="s">
        <v>949</v>
      </c>
      <c r="AB95" s="282" t="s">
        <v>949</v>
      </c>
      <c r="AC95" s="291"/>
      <c r="AD95" s="291"/>
      <c r="AE95" s="291"/>
      <c r="AF95" s="273"/>
      <c r="AG95" s="273" t="s">
        <v>2134</v>
      </c>
      <c r="AH95" s="374"/>
      <c r="AI95" s="381"/>
    </row>
    <row r="96" spans="1:35" s="160" customFormat="1" ht="120" x14ac:dyDescent="0.25">
      <c r="A96" s="272" t="s">
        <v>527</v>
      </c>
      <c r="B96" s="273" t="s">
        <v>2201</v>
      </c>
      <c r="C96" s="273"/>
      <c r="D96" s="273" t="s">
        <v>2189</v>
      </c>
      <c r="E96" s="273" t="s">
        <v>2190</v>
      </c>
      <c r="F96" s="273"/>
      <c r="G96" s="273" t="s">
        <v>2191</v>
      </c>
      <c r="H96" s="273" t="s">
        <v>2192</v>
      </c>
      <c r="I96" s="273" t="s">
        <v>2763</v>
      </c>
      <c r="J96" s="273" t="s">
        <v>950</v>
      </c>
      <c r="K96" s="291">
        <v>2</v>
      </c>
      <c r="L96" s="282" t="s">
        <v>949</v>
      </c>
      <c r="M96" s="273" t="s">
        <v>1589</v>
      </c>
      <c r="N96" s="273" t="s">
        <v>2193</v>
      </c>
      <c r="O96" s="282" t="s">
        <v>3077</v>
      </c>
      <c r="P96" s="273"/>
      <c r="Q96" s="273"/>
      <c r="R96" s="273"/>
      <c r="S96" s="273"/>
      <c r="T96" s="273"/>
      <c r="U96" s="273"/>
      <c r="V96" s="273"/>
      <c r="W96" s="273"/>
      <c r="X96" s="273"/>
      <c r="Y96" s="273"/>
      <c r="Z96" s="273"/>
      <c r="AA96" s="273"/>
      <c r="AB96" s="273"/>
      <c r="AC96" s="291"/>
      <c r="AD96" s="291"/>
      <c r="AE96" s="291"/>
      <c r="AF96" s="273"/>
      <c r="AG96" s="273" t="s">
        <v>2194</v>
      </c>
      <c r="AH96" s="374"/>
      <c r="AI96" s="381"/>
    </row>
    <row r="97" spans="1:35" s="160" customFormat="1" ht="120" x14ac:dyDescent="0.25">
      <c r="A97" s="273" t="s">
        <v>2153</v>
      </c>
      <c r="B97" s="273" t="s">
        <v>2201</v>
      </c>
      <c r="C97" s="273"/>
      <c r="D97" s="273" t="s">
        <v>2154</v>
      </c>
      <c r="E97" s="273"/>
      <c r="F97" s="273"/>
      <c r="G97" s="273" t="s">
        <v>2191</v>
      </c>
      <c r="H97" s="273" t="s">
        <v>2192</v>
      </c>
      <c r="I97" s="273" t="s">
        <v>2763</v>
      </c>
      <c r="J97" s="273" t="s">
        <v>950</v>
      </c>
      <c r="K97" s="291">
        <v>2</v>
      </c>
      <c r="L97" s="282" t="s">
        <v>949</v>
      </c>
      <c r="M97" s="273" t="s">
        <v>1589</v>
      </c>
      <c r="N97" s="273" t="s">
        <v>2193</v>
      </c>
      <c r="O97" s="282" t="s">
        <v>3077</v>
      </c>
      <c r="P97" s="273"/>
      <c r="Q97" s="273"/>
      <c r="R97" s="273"/>
      <c r="S97" s="273"/>
      <c r="T97" s="273"/>
      <c r="U97" s="273"/>
      <c r="V97" s="273"/>
      <c r="W97" s="273"/>
      <c r="X97" s="273"/>
      <c r="Y97" s="273"/>
      <c r="Z97" s="273"/>
      <c r="AA97" s="273"/>
      <c r="AB97" s="273"/>
      <c r="AC97" s="291"/>
      <c r="AD97" s="291"/>
      <c r="AE97" s="291"/>
      <c r="AF97" s="273"/>
      <c r="AG97" s="273" t="s">
        <v>2194</v>
      </c>
      <c r="AH97" s="374"/>
      <c r="AI97" s="381"/>
    </row>
    <row r="98" spans="1:35" x14ac:dyDescent="0.25">
      <c r="A98" s="378" t="s">
        <v>3905</v>
      </c>
      <c r="K98" s="23"/>
    </row>
    <row r="99" spans="1:35" s="110" customFormat="1" ht="105" x14ac:dyDescent="0.25">
      <c r="A99" s="315" t="s">
        <v>612</v>
      </c>
      <c r="B99" s="316" t="s">
        <v>581</v>
      </c>
      <c r="C99" s="316"/>
      <c r="D99" s="316" t="s">
        <v>1008</v>
      </c>
      <c r="E99" s="316" t="s">
        <v>1009</v>
      </c>
      <c r="F99" s="316"/>
      <c r="G99" s="316" t="s">
        <v>1010</v>
      </c>
      <c r="H99" s="316" t="s">
        <v>1046</v>
      </c>
      <c r="I99" s="316" t="s">
        <v>1012</v>
      </c>
      <c r="J99" s="316" t="s">
        <v>1011</v>
      </c>
      <c r="K99" s="320">
        <v>2</v>
      </c>
      <c r="L99" s="281" t="s">
        <v>949</v>
      </c>
      <c r="M99" s="316" t="s">
        <v>950</v>
      </c>
      <c r="N99" s="316" t="s">
        <v>1013</v>
      </c>
      <c r="O99" s="316"/>
      <c r="P99" s="316"/>
      <c r="Q99" s="316" t="s">
        <v>1014</v>
      </c>
      <c r="R99" s="316"/>
      <c r="S99" s="316"/>
      <c r="T99" s="316"/>
      <c r="U99" s="316"/>
      <c r="V99" s="316" t="s">
        <v>1014</v>
      </c>
      <c r="W99" s="316" t="s">
        <v>1015</v>
      </c>
      <c r="X99" s="316"/>
      <c r="Y99" s="316"/>
      <c r="Z99" s="316"/>
      <c r="AA99" s="316"/>
      <c r="AB99" s="316"/>
      <c r="AC99" s="320"/>
      <c r="AD99" s="320"/>
      <c r="AE99" s="320"/>
      <c r="AF99" s="317"/>
      <c r="AG99" s="388"/>
      <c r="AH99" s="405"/>
      <c r="AI99" s="386"/>
    </row>
    <row r="100" spans="1:35" s="110" customFormat="1" ht="105" x14ac:dyDescent="0.25">
      <c r="A100" s="315" t="s">
        <v>613</v>
      </c>
      <c r="B100" s="316" t="s">
        <v>582</v>
      </c>
      <c r="C100" s="316"/>
      <c r="D100" s="316" t="s">
        <v>1008</v>
      </c>
      <c r="E100" s="316" t="s">
        <v>1009</v>
      </c>
      <c r="F100" s="316"/>
      <c r="G100" s="316" t="s">
        <v>1010</v>
      </c>
      <c r="H100" s="316" t="s">
        <v>1046</v>
      </c>
      <c r="I100" s="316" t="s">
        <v>1012</v>
      </c>
      <c r="J100" s="316" t="s">
        <v>1017</v>
      </c>
      <c r="K100" s="320">
        <v>2</v>
      </c>
      <c r="L100" s="281" t="s">
        <v>949</v>
      </c>
      <c r="M100" s="316" t="s">
        <v>950</v>
      </c>
      <c r="N100" s="316" t="s">
        <v>1013</v>
      </c>
      <c r="O100" s="316"/>
      <c r="P100" s="316"/>
      <c r="Q100" s="316" t="s">
        <v>1014</v>
      </c>
      <c r="R100" s="316"/>
      <c r="S100" s="316"/>
      <c r="T100" s="316"/>
      <c r="U100" s="316"/>
      <c r="V100" s="316" t="s">
        <v>1014</v>
      </c>
      <c r="W100" s="316" t="s">
        <v>1015</v>
      </c>
      <c r="X100" s="316"/>
      <c r="Y100" s="316"/>
      <c r="Z100" s="316"/>
      <c r="AA100" s="316"/>
      <c r="AB100" s="316"/>
      <c r="AC100" s="320"/>
      <c r="AD100" s="320"/>
      <c r="AE100" s="320"/>
      <c r="AF100" s="317"/>
      <c r="AG100" s="388"/>
      <c r="AH100" s="405"/>
      <c r="AI100" s="386"/>
    </row>
  </sheetData>
  <mergeCells count="4">
    <mergeCell ref="G1:J1"/>
    <mergeCell ref="M1:R1"/>
    <mergeCell ref="S1:AB1"/>
    <mergeCell ref="AC1:AE1"/>
  </mergeCells>
  <pageMargins left="0.25" right="0.25" top="0.75" bottom="0.75" header="0.3" footer="0.3"/>
  <pageSetup paperSize="3" scale="42" pageOrder="overThenDown" orientation="landscape" r:id="rId1"/>
  <headerFooter>
    <oddHeader>&amp;CSolar Probe Plus (SPP) Failure Modes and Effects Analysis (FMEA)</oddHeader>
    <oddFooter>&amp;CCategory 1s and 2s - &amp;P of &amp;N</oddFooter>
  </headerFooter>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heetViews>
  <sheetFormatPr defaultRowHeight="15" x14ac:dyDescent="0.25"/>
  <cols>
    <col min="1" max="1" width="12" style="134" bestFit="1" customWidth="1"/>
    <col min="2" max="2" width="10.28515625" style="134" bestFit="1" customWidth="1"/>
    <col min="3" max="3" width="9.5703125" style="134" bestFit="1" customWidth="1"/>
    <col min="4" max="4" width="7.7109375" style="134" bestFit="1" customWidth="1"/>
    <col min="5" max="5" width="13.5703125" style="134" bestFit="1" customWidth="1"/>
    <col min="6" max="6" width="14.7109375" style="134" bestFit="1" customWidth="1"/>
    <col min="7" max="8" width="7.7109375" style="134" bestFit="1" customWidth="1"/>
    <col min="9" max="13" width="9.140625" style="134"/>
    <col min="14" max="14" width="10.28515625" style="134" bestFit="1" customWidth="1"/>
    <col min="15" max="15" width="9.5703125" style="134" bestFit="1" customWidth="1"/>
    <col min="16" max="16" width="7.5703125" style="134" bestFit="1" customWidth="1"/>
    <col min="17" max="17" width="13.5703125" style="134" bestFit="1" customWidth="1"/>
    <col min="18" max="18" width="14.7109375" style="134" bestFit="1" customWidth="1"/>
    <col min="19" max="19" width="7.7109375" style="134" bestFit="1" customWidth="1"/>
    <col min="20" max="16384" width="9.140625" style="134"/>
  </cols>
  <sheetData>
    <row r="1" spans="1:9" x14ac:dyDescent="0.25">
      <c r="A1" s="134" t="s">
        <v>3183</v>
      </c>
      <c r="B1" s="484" t="s">
        <v>3993</v>
      </c>
      <c r="C1" s="484"/>
      <c r="D1" s="484"/>
      <c r="E1" s="484"/>
      <c r="F1" s="484"/>
      <c r="G1" s="484"/>
      <c r="H1" s="484"/>
      <c r="I1" s="485"/>
    </row>
    <row r="2" spans="1:9" x14ac:dyDescent="0.25">
      <c r="B2" s="134">
        <v>1</v>
      </c>
      <c r="C2" s="134">
        <v>2</v>
      </c>
      <c r="D2" s="134" t="s">
        <v>25</v>
      </c>
      <c r="E2" s="134" t="s">
        <v>23</v>
      </c>
      <c r="F2" s="134">
        <v>3</v>
      </c>
      <c r="G2" s="134">
        <v>4</v>
      </c>
      <c r="H2" s="134" t="s">
        <v>3994</v>
      </c>
      <c r="I2" s="134" t="s">
        <v>3995</v>
      </c>
    </row>
    <row r="3" spans="1:9" x14ac:dyDescent="0.25">
      <c r="A3" s="134" t="s">
        <v>3876</v>
      </c>
      <c r="B3" s="134">
        <v>1</v>
      </c>
      <c r="C3" s="134">
        <v>12</v>
      </c>
      <c r="D3" s="134">
        <v>4</v>
      </c>
      <c r="E3" s="134">
        <v>45</v>
      </c>
      <c r="F3" s="134">
        <v>0</v>
      </c>
      <c r="G3" s="134">
        <v>39</v>
      </c>
      <c r="H3" s="134">
        <v>9</v>
      </c>
      <c r="I3" s="134">
        <f>SUM(B3:H3)</f>
        <v>110</v>
      </c>
    </row>
    <row r="4" spans="1:9" x14ac:dyDescent="0.25">
      <c r="A4" s="134" t="s">
        <v>3878</v>
      </c>
      <c r="B4" s="134">
        <v>0</v>
      </c>
      <c r="C4" s="134">
        <v>2</v>
      </c>
      <c r="D4" s="134">
        <v>0</v>
      </c>
      <c r="E4" s="134">
        <v>5</v>
      </c>
      <c r="F4" s="134">
        <v>1</v>
      </c>
      <c r="G4" s="134">
        <v>38</v>
      </c>
      <c r="H4" s="134">
        <v>1</v>
      </c>
      <c r="I4" s="134">
        <f t="shared" ref="I4:I10" si="0">SUM(B4:H4)</f>
        <v>47</v>
      </c>
    </row>
    <row r="5" spans="1:9" x14ac:dyDescent="0.25">
      <c r="A5" s="134" t="s">
        <v>3882</v>
      </c>
      <c r="B5" s="134">
        <v>1</v>
      </c>
      <c r="C5" s="134">
        <v>6</v>
      </c>
      <c r="D5" s="134">
        <v>0</v>
      </c>
      <c r="E5" s="134">
        <v>15</v>
      </c>
      <c r="F5" s="134">
        <v>11</v>
      </c>
      <c r="G5" s="134">
        <v>6</v>
      </c>
      <c r="H5" s="134">
        <v>0</v>
      </c>
      <c r="I5" s="134">
        <f t="shared" si="0"/>
        <v>39</v>
      </c>
    </row>
    <row r="6" spans="1:9" x14ac:dyDescent="0.25">
      <c r="A6" s="134" t="s">
        <v>3887</v>
      </c>
      <c r="B6" s="134">
        <v>0</v>
      </c>
      <c r="C6" s="134">
        <v>27</v>
      </c>
      <c r="D6" s="134">
        <v>0</v>
      </c>
      <c r="E6" s="134">
        <v>13</v>
      </c>
      <c r="F6" s="134">
        <v>0</v>
      </c>
      <c r="G6" s="134">
        <v>7</v>
      </c>
      <c r="H6" s="134">
        <v>0</v>
      </c>
      <c r="I6" s="134">
        <f t="shared" si="0"/>
        <v>47</v>
      </c>
    </row>
    <row r="7" spans="1:9" x14ac:dyDescent="0.25">
      <c r="A7" s="134" t="s">
        <v>3996</v>
      </c>
      <c r="B7" s="134">
        <v>0</v>
      </c>
      <c r="C7" s="134">
        <v>3</v>
      </c>
      <c r="D7" s="134">
        <v>0</v>
      </c>
      <c r="E7" s="134">
        <v>24</v>
      </c>
      <c r="F7" s="134">
        <v>7</v>
      </c>
      <c r="G7" s="134">
        <v>47</v>
      </c>
      <c r="H7" s="134">
        <v>0</v>
      </c>
      <c r="I7" s="134">
        <f t="shared" si="0"/>
        <v>81</v>
      </c>
    </row>
    <row r="8" spans="1:9" x14ac:dyDescent="0.25">
      <c r="A8" s="134" t="s">
        <v>3997</v>
      </c>
      <c r="B8" s="134">
        <v>0</v>
      </c>
      <c r="C8" s="134">
        <v>16</v>
      </c>
      <c r="D8" s="134">
        <v>0</v>
      </c>
      <c r="E8" s="134">
        <v>7</v>
      </c>
      <c r="F8" s="134">
        <v>3</v>
      </c>
      <c r="G8" s="134">
        <v>14</v>
      </c>
      <c r="H8" s="134">
        <v>0</v>
      </c>
      <c r="I8" s="134">
        <f t="shared" si="0"/>
        <v>40</v>
      </c>
    </row>
    <row r="9" spans="1:9" x14ac:dyDescent="0.25">
      <c r="A9" s="134" t="s">
        <v>3896</v>
      </c>
      <c r="B9" s="134">
        <v>2</v>
      </c>
      <c r="C9" s="134">
        <v>11</v>
      </c>
      <c r="D9" s="134">
        <v>0</v>
      </c>
      <c r="E9" s="134">
        <v>0</v>
      </c>
      <c r="F9" s="134">
        <v>0</v>
      </c>
      <c r="G9" s="134">
        <v>13</v>
      </c>
      <c r="H9" s="134">
        <v>2</v>
      </c>
      <c r="I9" s="134">
        <f t="shared" si="0"/>
        <v>28</v>
      </c>
    </row>
    <row r="10" spans="1:9" x14ac:dyDescent="0.25">
      <c r="A10" s="134" t="s">
        <v>3905</v>
      </c>
      <c r="B10" s="134">
        <v>0</v>
      </c>
      <c r="C10" s="134">
        <v>2</v>
      </c>
      <c r="D10" s="134">
        <v>0</v>
      </c>
      <c r="E10" s="134">
        <v>36</v>
      </c>
      <c r="F10" s="134">
        <v>0</v>
      </c>
      <c r="G10" s="134">
        <v>10</v>
      </c>
      <c r="H10" s="134">
        <v>0</v>
      </c>
      <c r="I10" s="134">
        <f t="shared" si="0"/>
        <v>48</v>
      </c>
    </row>
    <row r="28" spans="1:5" x14ac:dyDescent="0.25">
      <c r="A28" s="134" t="s">
        <v>3183</v>
      </c>
      <c r="B28" s="484" t="s">
        <v>3998</v>
      </c>
      <c r="C28" s="484"/>
      <c r="D28" s="484"/>
    </row>
    <row r="29" spans="1:5" x14ac:dyDescent="0.25">
      <c r="B29" s="134" t="s">
        <v>950</v>
      </c>
      <c r="C29" s="134" t="s">
        <v>1063</v>
      </c>
      <c r="D29" s="134" t="s">
        <v>3994</v>
      </c>
      <c r="E29" s="134" t="s">
        <v>3995</v>
      </c>
    </row>
    <row r="30" spans="1:5" x14ac:dyDescent="0.25">
      <c r="A30" s="134" t="s">
        <v>3876</v>
      </c>
      <c r="B30" s="134">
        <v>27</v>
      </c>
      <c r="C30" s="134">
        <v>67</v>
      </c>
      <c r="D30" s="134">
        <v>16</v>
      </c>
      <c r="E30" s="134">
        <f>SUM(B30:D30)</f>
        <v>110</v>
      </c>
    </row>
    <row r="31" spans="1:5" x14ac:dyDescent="0.25">
      <c r="A31" s="134" t="s">
        <v>3878</v>
      </c>
      <c r="B31" s="134">
        <v>0</v>
      </c>
      <c r="C31" s="134">
        <v>44</v>
      </c>
      <c r="D31" s="134">
        <v>3</v>
      </c>
      <c r="E31" s="134">
        <f t="shared" ref="E31:E37" si="1">SUM(B31:D31)</f>
        <v>47</v>
      </c>
    </row>
    <row r="32" spans="1:5" x14ac:dyDescent="0.25">
      <c r="A32" s="134" t="s">
        <v>3882</v>
      </c>
      <c r="B32" s="134">
        <v>29</v>
      </c>
      <c r="C32" s="134">
        <v>10</v>
      </c>
      <c r="D32" s="134">
        <v>0</v>
      </c>
      <c r="E32" s="134">
        <f t="shared" si="1"/>
        <v>39</v>
      </c>
    </row>
    <row r="33" spans="1:5" x14ac:dyDescent="0.25">
      <c r="A33" s="134" t="s">
        <v>3887</v>
      </c>
      <c r="B33" s="134">
        <v>0</v>
      </c>
      <c r="C33" s="134">
        <v>43</v>
      </c>
      <c r="D33" s="134">
        <v>4</v>
      </c>
      <c r="E33" s="134">
        <f t="shared" si="1"/>
        <v>47</v>
      </c>
    </row>
    <row r="34" spans="1:5" x14ac:dyDescent="0.25">
      <c r="A34" s="134" t="s">
        <v>3996</v>
      </c>
      <c r="B34" s="134">
        <v>0</v>
      </c>
      <c r="C34" s="134">
        <v>77</v>
      </c>
      <c r="D34" s="134">
        <v>4</v>
      </c>
      <c r="E34" s="134">
        <f t="shared" si="1"/>
        <v>81</v>
      </c>
    </row>
    <row r="35" spans="1:5" x14ac:dyDescent="0.25">
      <c r="A35" s="134" t="s">
        <v>3997</v>
      </c>
      <c r="B35" s="134">
        <v>17</v>
      </c>
      <c r="C35" s="134">
        <v>23</v>
      </c>
      <c r="D35" s="134">
        <v>0</v>
      </c>
      <c r="E35" s="134">
        <f t="shared" si="1"/>
        <v>40</v>
      </c>
    </row>
    <row r="36" spans="1:5" x14ac:dyDescent="0.25">
      <c r="A36" s="134" t="s">
        <v>3896</v>
      </c>
      <c r="B36" s="134">
        <v>13</v>
      </c>
      <c r="C36" s="134">
        <v>11</v>
      </c>
      <c r="D36" s="134">
        <v>4</v>
      </c>
      <c r="E36" s="134">
        <f t="shared" si="1"/>
        <v>28</v>
      </c>
    </row>
    <row r="37" spans="1:5" x14ac:dyDescent="0.25">
      <c r="A37" s="134" t="s">
        <v>3905</v>
      </c>
      <c r="B37" s="134">
        <v>1</v>
      </c>
      <c r="C37" s="134">
        <v>47</v>
      </c>
      <c r="D37" s="134">
        <v>0</v>
      </c>
      <c r="E37" s="134">
        <f t="shared" si="1"/>
        <v>48</v>
      </c>
    </row>
    <row r="54" spans="1:8" x14ac:dyDescent="0.25">
      <c r="A54" s="134" t="s">
        <v>3183</v>
      </c>
      <c r="B54" s="484" t="s">
        <v>2848</v>
      </c>
      <c r="C54" s="484"/>
      <c r="D54" s="484"/>
      <c r="E54" s="484"/>
      <c r="F54" s="484"/>
      <c r="G54" s="484"/>
    </row>
    <row r="55" spans="1:8" x14ac:dyDescent="0.25">
      <c r="B55" s="134" t="s">
        <v>3046</v>
      </c>
      <c r="C55" s="134" t="s">
        <v>3999</v>
      </c>
      <c r="D55" s="134" t="s">
        <v>3109</v>
      </c>
      <c r="E55" s="134" t="s">
        <v>4000</v>
      </c>
      <c r="F55" s="134" t="s">
        <v>4001</v>
      </c>
      <c r="G55" s="134" t="s">
        <v>3994</v>
      </c>
      <c r="H55" s="134" t="s">
        <v>3995</v>
      </c>
    </row>
    <row r="56" spans="1:8" x14ac:dyDescent="0.25">
      <c r="A56" s="134" t="s">
        <v>3876</v>
      </c>
      <c r="B56" s="134">
        <v>40</v>
      </c>
      <c r="C56" s="134">
        <v>43</v>
      </c>
      <c r="D56" s="134">
        <v>0</v>
      </c>
      <c r="E56" s="134">
        <v>6</v>
      </c>
      <c r="F56" s="134">
        <v>0</v>
      </c>
      <c r="G56" s="134">
        <v>21</v>
      </c>
      <c r="H56" s="134">
        <f>SUM(B56:G56)</f>
        <v>110</v>
      </c>
    </row>
    <row r="57" spans="1:8" x14ac:dyDescent="0.25">
      <c r="A57" s="134" t="s">
        <v>3878</v>
      </c>
      <c r="B57" s="134">
        <v>18</v>
      </c>
      <c r="C57" s="134">
        <v>1</v>
      </c>
      <c r="D57" s="134">
        <v>8</v>
      </c>
      <c r="E57" s="134">
        <v>16</v>
      </c>
      <c r="F57" s="134">
        <v>1</v>
      </c>
      <c r="G57" s="134">
        <v>3</v>
      </c>
      <c r="H57" s="134">
        <f t="shared" ref="H57:H63" si="2">SUM(B57:G57)</f>
        <v>47</v>
      </c>
    </row>
    <row r="58" spans="1:8" x14ac:dyDescent="0.25">
      <c r="A58" s="134" t="s">
        <v>3882</v>
      </c>
      <c r="B58" s="134">
        <v>10</v>
      </c>
      <c r="C58" s="134">
        <v>0</v>
      </c>
      <c r="D58" s="134">
        <v>2</v>
      </c>
      <c r="E58" s="134">
        <v>0</v>
      </c>
      <c r="F58" s="134">
        <v>0</v>
      </c>
      <c r="G58" s="134">
        <v>27</v>
      </c>
      <c r="H58" s="134">
        <f t="shared" si="2"/>
        <v>39</v>
      </c>
    </row>
    <row r="59" spans="1:8" x14ac:dyDescent="0.25">
      <c r="A59" s="134" t="s">
        <v>3887</v>
      </c>
      <c r="B59" s="134">
        <v>0</v>
      </c>
      <c r="C59" s="134">
        <v>0</v>
      </c>
      <c r="D59" s="134">
        <v>0</v>
      </c>
      <c r="E59" s="134">
        <v>0</v>
      </c>
      <c r="F59" s="134">
        <v>0</v>
      </c>
      <c r="G59" s="134">
        <v>47</v>
      </c>
      <c r="H59" s="134">
        <f t="shared" si="2"/>
        <v>47</v>
      </c>
    </row>
    <row r="60" spans="1:8" x14ac:dyDescent="0.25">
      <c r="A60" s="134" t="s">
        <v>3996</v>
      </c>
      <c r="B60" s="134">
        <v>37</v>
      </c>
      <c r="C60" s="134">
        <v>0</v>
      </c>
      <c r="D60" s="134">
        <v>32</v>
      </c>
      <c r="E60" s="134">
        <v>4</v>
      </c>
      <c r="F60" s="134">
        <v>0</v>
      </c>
      <c r="G60" s="134">
        <v>8</v>
      </c>
      <c r="H60" s="134">
        <f t="shared" si="2"/>
        <v>81</v>
      </c>
    </row>
    <row r="61" spans="1:8" x14ac:dyDescent="0.25">
      <c r="A61" s="134" t="s">
        <v>3997</v>
      </c>
      <c r="B61" s="134">
        <v>31</v>
      </c>
      <c r="C61" s="134">
        <v>0</v>
      </c>
      <c r="D61" s="134">
        <v>0</v>
      </c>
      <c r="E61" s="134">
        <v>0</v>
      </c>
      <c r="F61" s="134">
        <v>1</v>
      </c>
      <c r="G61" s="134">
        <v>8</v>
      </c>
      <c r="H61" s="134">
        <f t="shared" si="2"/>
        <v>40</v>
      </c>
    </row>
    <row r="62" spans="1:8" x14ac:dyDescent="0.25">
      <c r="A62" s="134" t="s">
        <v>3896</v>
      </c>
      <c r="B62" s="134">
        <v>4</v>
      </c>
      <c r="C62" s="134">
        <v>0</v>
      </c>
      <c r="D62" s="134">
        <v>0</v>
      </c>
      <c r="E62" s="134">
        <v>6</v>
      </c>
      <c r="F62" s="134">
        <v>12</v>
      </c>
      <c r="G62" s="134">
        <v>6</v>
      </c>
      <c r="H62" s="134">
        <f t="shared" si="2"/>
        <v>28</v>
      </c>
    </row>
    <row r="63" spans="1:8" x14ac:dyDescent="0.25">
      <c r="A63" s="134" t="s">
        <v>3905</v>
      </c>
      <c r="B63" s="134">
        <v>24</v>
      </c>
      <c r="C63" s="134">
        <v>0</v>
      </c>
      <c r="D63" s="134">
        <v>0</v>
      </c>
      <c r="E63" s="134">
        <v>0</v>
      </c>
      <c r="F63" s="134">
        <v>0</v>
      </c>
      <c r="G63" s="134">
        <v>24</v>
      </c>
      <c r="H63" s="134">
        <f t="shared" si="2"/>
        <v>48</v>
      </c>
    </row>
  </sheetData>
  <mergeCells count="3">
    <mergeCell ref="B1:H1"/>
    <mergeCell ref="B28:D28"/>
    <mergeCell ref="B54:G5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RowHeight="15" x14ac:dyDescent="0.25"/>
  <cols>
    <col min="1" max="1" width="4" bestFit="1" customWidth="1"/>
    <col min="2" max="2" width="9.42578125" bestFit="1" customWidth="1"/>
    <col min="3" max="3" width="18.7109375" customWidth="1"/>
    <col min="4" max="4" width="22.85546875" bestFit="1" customWidth="1"/>
    <col min="5" max="5" width="12.140625" style="51" hidden="1" customWidth="1"/>
    <col min="6" max="6" width="46.42578125" style="227" bestFit="1" customWidth="1"/>
    <col min="7" max="9" width="28.7109375" style="134" customWidth="1"/>
    <col min="10" max="10" width="4" customWidth="1"/>
    <col min="11" max="11" width="44.28515625" bestFit="1" customWidth="1"/>
    <col min="13" max="13" width="12" bestFit="1" customWidth="1"/>
  </cols>
  <sheetData>
    <row r="1" spans="1:13" x14ac:dyDescent="0.25">
      <c r="A1" s="48" t="s">
        <v>2266</v>
      </c>
      <c r="B1" s="48" t="s">
        <v>2267</v>
      </c>
      <c r="C1" s="48" t="s">
        <v>2513</v>
      </c>
      <c r="D1" s="48" t="s">
        <v>1697</v>
      </c>
      <c r="E1" s="48"/>
      <c r="F1" s="48" t="s">
        <v>3908</v>
      </c>
      <c r="G1" s="48" t="s">
        <v>0</v>
      </c>
      <c r="H1" s="48" t="s">
        <v>8</v>
      </c>
      <c r="I1" s="48"/>
      <c r="K1" s="51" t="s">
        <v>2679</v>
      </c>
      <c r="L1">
        <f>COUNT(E2:E156)</f>
        <v>49</v>
      </c>
      <c r="M1" t="s">
        <v>2680</v>
      </c>
    </row>
    <row r="2" spans="1:13" x14ac:dyDescent="0.25">
      <c r="A2" s="406">
        <v>128</v>
      </c>
      <c r="B2" s="407">
        <v>0.1</v>
      </c>
      <c r="C2" s="406" t="s">
        <v>2376</v>
      </c>
      <c r="D2" s="406" t="s">
        <v>2712</v>
      </c>
      <c r="E2" s="406">
        <v>10</v>
      </c>
      <c r="F2" s="409" t="s">
        <v>3909</v>
      </c>
      <c r="G2" s="408" t="s">
        <v>3932</v>
      </c>
      <c r="H2" s="410"/>
      <c r="J2" t="s">
        <v>2272</v>
      </c>
      <c r="K2" t="s">
        <v>2285</v>
      </c>
      <c r="L2">
        <f>COUNTIF($E$2:$E$156,5)</f>
        <v>14</v>
      </c>
      <c r="M2" s="52">
        <f t="shared" ref="M2:M15" si="0">100*L2/$L$1</f>
        <v>28.571428571428573</v>
      </c>
    </row>
    <row r="3" spans="1:13" x14ac:dyDescent="0.25">
      <c r="A3" s="406">
        <v>41</v>
      </c>
      <c r="B3" s="407">
        <v>0.1</v>
      </c>
      <c r="C3" s="406" t="s">
        <v>2463</v>
      </c>
      <c r="D3" s="406" t="s">
        <v>2692</v>
      </c>
      <c r="E3" s="406">
        <v>6</v>
      </c>
      <c r="F3" s="409" t="s">
        <v>3910</v>
      </c>
      <c r="G3" s="408" t="s">
        <v>3932</v>
      </c>
      <c r="H3" s="410"/>
      <c r="J3" t="s">
        <v>2269</v>
      </c>
      <c r="K3" t="s">
        <v>2283</v>
      </c>
      <c r="L3">
        <f>COUNTIF($E$2:$E$156,2)</f>
        <v>12</v>
      </c>
      <c r="M3" s="52">
        <f t="shared" si="0"/>
        <v>24.489795918367346</v>
      </c>
    </row>
    <row r="4" spans="1:13" x14ac:dyDescent="0.25">
      <c r="A4" s="406">
        <v>16</v>
      </c>
      <c r="B4" s="407">
        <v>0.1</v>
      </c>
      <c r="C4" s="406" t="s">
        <v>2463</v>
      </c>
      <c r="D4" s="406" t="s">
        <v>2686</v>
      </c>
      <c r="E4" s="406">
        <v>4</v>
      </c>
      <c r="F4" s="409" t="s">
        <v>3911</v>
      </c>
      <c r="G4" s="408" t="s">
        <v>3932</v>
      </c>
      <c r="H4" s="410"/>
      <c r="J4" t="s">
        <v>2268</v>
      </c>
      <c r="K4" t="s">
        <v>2282</v>
      </c>
      <c r="L4">
        <f>COUNTIF($E$2:$E$156,1)</f>
        <v>6</v>
      </c>
      <c r="M4" s="52">
        <f t="shared" si="0"/>
        <v>12.244897959183673</v>
      </c>
    </row>
    <row r="5" spans="1:13" ht="60" x14ac:dyDescent="0.25">
      <c r="A5" s="406">
        <v>29</v>
      </c>
      <c r="B5" s="407">
        <v>0.1</v>
      </c>
      <c r="C5" s="406" t="s">
        <v>2390</v>
      </c>
      <c r="D5" s="406" t="s">
        <v>2690</v>
      </c>
      <c r="E5" s="406">
        <v>1</v>
      </c>
      <c r="F5" s="409" t="s">
        <v>3912</v>
      </c>
      <c r="G5" s="409" t="s">
        <v>3913</v>
      </c>
      <c r="H5" s="410">
        <v>2</v>
      </c>
      <c r="J5" t="s">
        <v>2274</v>
      </c>
      <c r="K5" t="s">
        <v>2287</v>
      </c>
      <c r="L5">
        <f>COUNTIF($E$2:$E$156,7)</f>
        <v>4</v>
      </c>
      <c r="M5" s="52">
        <f t="shared" si="0"/>
        <v>8.1632653061224492</v>
      </c>
    </row>
    <row r="6" spans="1:13" x14ac:dyDescent="0.25">
      <c r="A6" s="406">
        <v>19</v>
      </c>
      <c r="B6" s="407">
        <v>0.1</v>
      </c>
      <c r="C6" s="406" t="s">
        <v>2390</v>
      </c>
      <c r="D6" s="406" t="s">
        <v>2688</v>
      </c>
      <c r="E6" s="406">
        <v>1</v>
      </c>
      <c r="F6" s="409" t="s">
        <v>3914</v>
      </c>
      <c r="G6" s="411" t="s">
        <v>3980</v>
      </c>
      <c r="H6" s="410"/>
      <c r="J6" t="s">
        <v>2280</v>
      </c>
      <c r="K6" t="s">
        <v>2281</v>
      </c>
      <c r="L6">
        <f>COUNTIF($E$2:$E$156,13)</f>
        <v>3</v>
      </c>
      <c r="M6" s="52">
        <f t="shared" si="0"/>
        <v>6.1224489795918364</v>
      </c>
    </row>
    <row r="7" spans="1:13" ht="76.5" x14ac:dyDescent="0.25">
      <c r="A7" s="406">
        <v>24</v>
      </c>
      <c r="B7" s="407">
        <v>0.1</v>
      </c>
      <c r="C7" s="406" t="s">
        <v>2390</v>
      </c>
      <c r="D7" s="406" t="s">
        <v>2689</v>
      </c>
      <c r="E7" s="406">
        <v>1</v>
      </c>
      <c r="F7" s="409" t="s">
        <v>3915</v>
      </c>
      <c r="G7" s="408" t="s">
        <v>3916</v>
      </c>
      <c r="H7" s="410">
        <v>2</v>
      </c>
      <c r="J7" t="s">
        <v>2270</v>
      </c>
      <c r="K7" t="s">
        <v>2295</v>
      </c>
      <c r="L7">
        <f>COUNTIF($E$2:$E$156,3)</f>
        <v>2</v>
      </c>
      <c r="M7" s="52">
        <f t="shared" si="0"/>
        <v>4.0816326530612246</v>
      </c>
    </row>
    <row r="8" spans="1:13" ht="30" x14ac:dyDescent="0.25">
      <c r="A8" s="406">
        <v>1</v>
      </c>
      <c r="B8" s="407">
        <v>0.1</v>
      </c>
      <c r="C8" s="406" t="s">
        <v>2376</v>
      </c>
      <c r="D8" s="406" t="s">
        <v>2681</v>
      </c>
      <c r="E8" s="406">
        <v>1</v>
      </c>
      <c r="F8" s="409" t="s">
        <v>3918</v>
      </c>
      <c r="G8" s="409" t="s">
        <v>3917</v>
      </c>
      <c r="H8" s="410">
        <v>2</v>
      </c>
      <c r="J8" t="s">
        <v>2271</v>
      </c>
      <c r="K8" t="s">
        <v>2284</v>
      </c>
      <c r="L8">
        <f>COUNTIF($E$2:$E$156,4)</f>
        <v>1</v>
      </c>
      <c r="M8" s="52">
        <f t="shared" si="0"/>
        <v>2.0408163265306123</v>
      </c>
    </row>
    <row r="9" spans="1:13" ht="30" x14ac:dyDescent="0.25">
      <c r="A9" s="406">
        <v>3</v>
      </c>
      <c r="B9" s="407">
        <v>0.1</v>
      </c>
      <c r="C9" s="406" t="s">
        <v>2390</v>
      </c>
      <c r="D9" s="406" t="s">
        <v>2683</v>
      </c>
      <c r="E9" s="406">
        <v>1</v>
      </c>
      <c r="F9" s="409" t="s">
        <v>3919</v>
      </c>
      <c r="G9" s="409" t="s">
        <v>3921</v>
      </c>
      <c r="H9" s="410">
        <v>2</v>
      </c>
      <c r="J9" t="s">
        <v>2273</v>
      </c>
      <c r="K9" t="s">
        <v>2286</v>
      </c>
      <c r="L9">
        <f>COUNTIF($E$2:$E$156,6)</f>
        <v>1</v>
      </c>
      <c r="M9" s="52">
        <f t="shared" si="0"/>
        <v>2.0408163265306123</v>
      </c>
    </row>
    <row r="10" spans="1:13" ht="30" x14ac:dyDescent="0.25">
      <c r="A10" s="406">
        <v>2</v>
      </c>
      <c r="B10" s="407">
        <v>0.1</v>
      </c>
      <c r="C10" s="406" t="s">
        <v>2390</v>
      </c>
      <c r="D10" s="406" t="s">
        <v>2682</v>
      </c>
      <c r="E10" s="406">
        <v>1</v>
      </c>
      <c r="F10" s="409" t="s">
        <v>3920</v>
      </c>
      <c r="G10" s="409" t="s">
        <v>1381</v>
      </c>
      <c r="H10" s="410">
        <v>2</v>
      </c>
      <c r="J10" t="s">
        <v>2275</v>
      </c>
      <c r="K10" s="54" t="s">
        <v>2294</v>
      </c>
      <c r="L10">
        <f>COUNTIF($E$2:$E$156,8)</f>
        <v>1</v>
      </c>
      <c r="M10" s="52">
        <f t="shared" si="0"/>
        <v>2.0408163265306123</v>
      </c>
    </row>
    <row r="11" spans="1:13" x14ac:dyDescent="0.25">
      <c r="A11" s="406">
        <v>140</v>
      </c>
      <c r="B11" s="407">
        <v>0.1</v>
      </c>
      <c r="C11" s="406" t="s">
        <v>2390</v>
      </c>
      <c r="D11" s="406" t="s">
        <v>2716</v>
      </c>
      <c r="E11" s="406">
        <v>12</v>
      </c>
      <c r="F11" s="409" t="s">
        <v>3922</v>
      </c>
      <c r="G11" s="409" t="s">
        <v>3932</v>
      </c>
      <c r="H11" s="410"/>
      <c r="J11" t="s">
        <v>2276</v>
      </c>
      <c r="K11" t="s">
        <v>2288</v>
      </c>
      <c r="L11">
        <f>COUNTIF($E$2:$E$156,9)</f>
        <v>1</v>
      </c>
      <c r="M11" s="52">
        <f t="shared" si="0"/>
        <v>2.0408163265306123</v>
      </c>
    </row>
    <row r="12" spans="1:13" ht="75" x14ac:dyDescent="0.25">
      <c r="A12" s="406">
        <v>46</v>
      </c>
      <c r="B12" s="407">
        <v>0.1</v>
      </c>
      <c r="C12" s="406" t="s">
        <v>2463</v>
      </c>
      <c r="D12" s="406" t="s">
        <v>2695</v>
      </c>
      <c r="E12" s="406">
        <v>7</v>
      </c>
      <c r="F12" s="409" t="s">
        <v>3923</v>
      </c>
      <c r="G12" s="409" t="s">
        <v>3924</v>
      </c>
      <c r="H12" s="408" t="s">
        <v>3925</v>
      </c>
      <c r="J12" t="s">
        <v>2277</v>
      </c>
      <c r="K12" t="s">
        <v>2289</v>
      </c>
      <c r="L12">
        <f>COUNTIF($E$2:$E$156,10)</f>
        <v>1</v>
      </c>
      <c r="M12" s="52">
        <f t="shared" si="0"/>
        <v>2.0408163265306123</v>
      </c>
    </row>
    <row r="13" spans="1:13" ht="45" x14ac:dyDescent="0.25">
      <c r="A13" s="406">
        <v>47</v>
      </c>
      <c r="B13" s="407">
        <v>0.1</v>
      </c>
      <c r="C13" s="406" t="s">
        <v>2463</v>
      </c>
      <c r="D13" s="406" t="s">
        <v>2696</v>
      </c>
      <c r="E13" s="406">
        <v>7</v>
      </c>
      <c r="F13" s="409" t="s">
        <v>3979</v>
      </c>
      <c r="G13" s="410"/>
      <c r="H13" s="410"/>
      <c r="J13" t="s">
        <v>2278</v>
      </c>
      <c r="K13" t="s">
        <v>2290</v>
      </c>
      <c r="L13">
        <f>COUNTIF($E$2:$E$156,11)</f>
        <v>1</v>
      </c>
      <c r="M13" s="52">
        <f t="shared" si="0"/>
        <v>2.0408163265306123</v>
      </c>
    </row>
    <row r="14" spans="1:13" ht="45" x14ac:dyDescent="0.25">
      <c r="A14" s="406">
        <v>149</v>
      </c>
      <c r="B14" s="407">
        <v>0.1</v>
      </c>
      <c r="C14" s="406" t="s">
        <v>2390</v>
      </c>
      <c r="D14" s="406" t="s">
        <v>2719</v>
      </c>
      <c r="E14" s="406">
        <v>14</v>
      </c>
      <c r="F14" s="409" t="s">
        <v>3926</v>
      </c>
      <c r="G14" s="409" t="s">
        <v>3927</v>
      </c>
      <c r="H14" s="408" t="s">
        <v>3925</v>
      </c>
      <c r="J14" t="s">
        <v>2279</v>
      </c>
      <c r="K14" t="s">
        <v>2291</v>
      </c>
      <c r="L14">
        <f>COUNTIF($E$2:$E$156,12)</f>
        <v>1</v>
      </c>
      <c r="M14" s="52">
        <f t="shared" si="0"/>
        <v>2.0408163265306123</v>
      </c>
    </row>
    <row r="15" spans="1:13" ht="30" x14ac:dyDescent="0.25">
      <c r="A15" s="406">
        <v>45</v>
      </c>
      <c r="B15" s="407">
        <v>0.1</v>
      </c>
      <c r="C15" s="406" t="s">
        <v>2463</v>
      </c>
      <c r="D15" s="406" t="s">
        <v>2694</v>
      </c>
      <c r="E15" s="406">
        <v>7</v>
      </c>
      <c r="F15" s="409" t="s">
        <v>3928</v>
      </c>
      <c r="G15" s="409" t="s">
        <v>3929</v>
      </c>
      <c r="H15" s="408" t="s">
        <v>3925</v>
      </c>
      <c r="J15" s="52" t="s">
        <v>2292</v>
      </c>
      <c r="K15" t="s">
        <v>2293</v>
      </c>
      <c r="L15">
        <f>COUNTIF($E$2:$E$156,14)</f>
        <v>1</v>
      </c>
      <c r="M15" s="52">
        <f t="shared" si="0"/>
        <v>2.0408163265306123</v>
      </c>
    </row>
    <row r="16" spans="1:13" x14ac:dyDescent="0.25">
      <c r="A16" s="406">
        <v>44</v>
      </c>
      <c r="B16" s="407">
        <v>0.1</v>
      </c>
      <c r="C16" s="406" t="s">
        <v>2463</v>
      </c>
      <c r="D16" s="406" t="s">
        <v>2693</v>
      </c>
      <c r="E16" s="406">
        <v>7</v>
      </c>
      <c r="F16" s="409" t="s">
        <v>3930</v>
      </c>
      <c r="G16" s="409" t="s">
        <v>379</v>
      </c>
      <c r="H16" s="410">
        <v>2</v>
      </c>
    </row>
    <row r="17" spans="1:8" x14ac:dyDescent="0.25">
      <c r="A17" s="406">
        <v>127</v>
      </c>
      <c r="B17" s="407">
        <v>0.1</v>
      </c>
      <c r="C17" s="406" t="s">
        <v>2376</v>
      </c>
      <c r="D17" s="406" t="s">
        <v>2711</v>
      </c>
      <c r="E17" s="406">
        <v>9</v>
      </c>
      <c r="F17" s="409" t="s">
        <v>3931</v>
      </c>
      <c r="G17" s="409" t="s">
        <v>1014</v>
      </c>
      <c r="H17" s="410"/>
    </row>
    <row r="18" spans="1:8" ht="51" x14ac:dyDescent="0.25">
      <c r="A18" s="406">
        <v>146</v>
      </c>
      <c r="B18" s="407">
        <v>0.1</v>
      </c>
      <c r="C18" s="406" t="s">
        <v>2463</v>
      </c>
      <c r="D18" s="406" t="s">
        <v>2718</v>
      </c>
      <c r="E18" s="406">
        <v>13</v>
      </c>
      <c r="F18" s="409" t="s">
        <v>3933</v>
      </c>
      <c r="G18" s="409" t="s">
        <v>3934</v>
      </c>
      <c r="H18" s="408" t="s">
        <v>3935</v>
      </c>
    </row>
    <row r="19" spans="1:8" x14ac:dyDescent="0.25">
      <c r="A19" s="406">
        <v>85</v>
      </c>
      <c r="B19" s="407">
        <v>0.1</v>
      </c>
      <c r="C19" s="406" t="s">
        <v>2390</v>
      </c>
      <c r="D19" s="406" t="s">
        <v>2702</v>
      </c>
      <c r="E19" s="406">
        <v>2</v>
      </c>
      <c r="F19" s="409" t="s">
        <v>3937</v>
      </c>
      <c r="G19" s="409" t="s">
        <v>526</v>
      </c>
      <c r="H19" s="408" t="s">
        <v>3960</v>
      </c>
    </row>
    <row r="20" spans="1:8" x14ac:dyDescent="0.25">
      <c r="A20" s="406">
        <v>70</v>
      </c>
      <c r="B20" s="407">
        <v>0.1</v>
      </c>
      <c r="C20" s="406" t="s">
        <v>2390</v>
      </c>
      <c r="D20" s="406" t="s">
        <v>2697</v>
      </c>
      <c r="E20" s="406">
        <v>5</v>
      </c>
      <c r="F20" s="409" t="s">
        <v>2644</v>
      </c>
      <c r="G20" s="409" t="s">
        <v>527</v>
      </c>
      <c r="H20" s="410">
        <v>2</v>
      </c>
    </row>
    <row r="21" spans="1:8" x14ac:dyDescent="0.25">
      <c r="A21" s="406">
        <v>90</v>
      </c>
      <c r="B21" s="407">
        <v>0.1</v>
      </c>
      <c r="C21" s="406" t="s">
        <v>2390</v>
      </c>
      <c r="D21" s="406" t="s">
        <v>2703</v>
      </c>
      <c r="E21" s="406">
        <v>2</v>
      </c>
      <c r="F21" s="409" t="s">
        <v>3937</v>
      </c>
      <c r="G21" s="409" t="s">
        <v>3938</v>
      </c>
      <c r="H21" s="408" t="s">
        <v>3960</v>
      </c>
    </row>
    <row r="22" spans="1:8" x14ac:dyDescent="0.25">
      <c r="A22" s="406">
        <v>73</v>
      </c>
      <c r="B22" s="407">
        <v>0.1</v>
      </c>
      <c r="C22" s="406" t="s">
        <v>2390</v>
      </c>
      <c r="D22" s="406" t="s">
        <v>2698</v>
      </c>
      <c r="E22" s="406">
        <v>5</v>
      </c>
      <c r="F22" s="409" t="s">
        <v>2644</v>
      </c>
      <c r="G22" s="409" t="s">
        <v>3939</v>
      </c>
      <c r="H22" s="410">
        <v>2</v>
      </c>
    </row>
    <row r="23" spans="1:8" x14ac:dyDescent="0.25">
      <c r="A23" s="406">
        <v>95</v>
      </c>
      <c r="B23" s="407">
        <v>0.1</v>
      </c>
      <c r="C23" s="406" t="s">
        <v>2390</v>
      </c>
      <c r="D23" s="406" t="s">
        <v>2704</v>
      </c>
      <c r="E23" s="406">
        <v>2</v>
      </c>
      <c r="F23" s="409" t="s">
        <v>3937</v>
      </c>
      <c r="G23" s="409" t="s">
        <v>3940</v>
      </c>
      <c r="H23" s="408" t="s">
        <v>3960</v>
      </c>
    </row>
    <row r="24" spans="1:8" x14ac:dyDescent="0.25">
      <c r="A24" s="406">
        <v>76</v>
      </c>
      <c r="B24" s="407">
        <v>0.1</v>
      </c>
      <c r="C24" s="406" t="s">
        <v>2390</v>
      </c>
      <c r="D24" s="406" t="s">
        <v>2699</v>
      </c>
      <c r="E24" s="406">
        <v>5</v>
      </c>
      <c r="F24" s="409" t="s">
        <v>2644</v>
      </c>
      <c r="G24" s="409" t="s">
        <v>3941</v>
      </c>
      <c r="H24" s="410">
        <v>2</v>
      </c>
    </row>
    <row r="25" spans="1:8" x14ac:dyDescent="0.25">
      <c r="A25" s="406">
        <v>100</v>
      </c>
      <c r="B25" s="407">
        <v>0.1</v>
      </c>
      <c r="C25" s="406" t="s">
        <v>2390</v>
      </c>
      <c r="D25" s="406" t="s">
        <v>2705</v>
      </c>
      <c r="E25" s="406">
        <v>2</v>
      </c>
      <c r="F25" s="409" t="s">
        <v>3937</v>
      </c>
      <c r="G25" s="409" t="s">
        <v>3942</v>
      </c>
      <c r="H25" s="408" t="s">
        <v>3960</v>
      </c>
    </row>
    <row r="26" spans="1:8" x14ac:dyDescent="0.25">
      <c r="A26" s="406">
        <v>82</v>
      </c>
      <c r="B26" s="407">
        <v>0.1</v>
      </c>
      <c r="C26" s="406" t="s">
        <v>2390</v>
      </c>
      <c r="D26" s="406" t="s">
        <v>2701</v>
      </c>
      <c r="E26" s="406">
        <v>5</v>
      </c>
      <c r="F26" s="409" t="s">
        <v>2644</v>
      </c>
      <c r="G26" s="409" t="s">
        <v>3943</v>
      </c>
      <c r="H26" s="410">
        <v>2</v>
      </c>
    </row>
    <row r="27" spans="1:8" x14ac:dyDescent="0.25">
      <c r="A27" s="406">
        <v>105</v>
      </c>
      <c r="B27" s="407">
        <v>0.1</v>
      </c>
      <c r="C27" s="406" t="s">
        <v>2390</v>
      </c>
      <c r="D27" s="406" t="s">
        <v>2706</v>
      </c>
      <c r="E27" s="406">
        <v>2</v>
      </c>
      <c r="F27" s="409" t="s">
        <v>3937</v>
      </c>
      <c r="G27" s="409" t="s">
        <v>3944</v>
      </c>
      <c r="H27" s="408" t="s">
        <v>3960</v>
      </c>
    </row>
    <row r="28" spans="1:8" x14ac:dyDescent="0.25">
      <c r="A28" s="406">
        <v>58</v>
      </c>
      <c r="B28" s="407">
        <v>0.1</v>
      </c>
      <c r="C28" s="406" t="s">
        <v>2390</v>
      </c>
      <c r="D28" s="406" t="s">
        <v>2491</v>
      </c>
      <c r="E28" s="406">
        <v>5</v>
      </c>
      <c r="F28" s="409" t="s">
        <v>2644</v>
      </c>
      <c r="G28" s="409" t="s">
        <v>3945</v>
      </c>
      <c r="H28" s="410">
        <v>2</v>
      </c>
    </row>
    <row r="29" spans="1:8" x14ac:dyDescent="0.25">
      <c r="A29" s="406">
        <v>110</v>
      </c>
      <c r="B29" s="407">
        <v>0.1</v>
      </c>
      <c r="C29" s="406" t="s">
        <v>2390</v>
      </c>
      <c r="D29" s="406" t="s">
        <v>2707</v>
      </c>
      <c r="E29" s="406">
        <v>2</v>
      </c>
      <c r="F29" s="409" t="s">
        <v>3937</v>
      </c>
      <c r="G29" s="409" t="s">
        <v>3946</v>
      </c>
      <c r="H29" s="408" t="s">
        <v>3960</v>
      </c>
    </row>
    <row r="30" spans="1:8" x14ac:dyDescent="0.25">
      <c r="A30" s="406">
        <v>61</v>
      </c>
      <c r="B30" s="407">
        <v>0.1</v>
      </c>
      <c r="C30" s="406" t="s">
        <v>2390</v>
      </c>
      <c r="D30" s="406" t="s">
        <v>2493</v>
      </c>
      <c r="E30" s="406">
        <v>5</v>
      </c>
      <c r="F30" s="409" t="s">
        <v>2644</v>
      </c>
      <c r="G30" s="409" t="s">
        <v>3947</v>
      </c>
      <c r="H30" s="410">
        <v>2</v>
      </c>
    </row>
    <row r="31" spans="1:8" x14ac:dyDescent="0.25">
      <c r="A31" s="406">
        <v>118</v>
      </c>
      <c r="B31" s="407">
        <v>0.1</v>
      </c>
      <c r="C31" s="406" t="s">
        <v>2390</v>
      </c>
      <c r="D31" s="406" t="s">
        <v>2709</v>
      </c>
      <c r="E31" s="406">
        <v>2</v>
      </c>
      <c r="F31" s="409" t="s">
        <v>3937</v>
      </c>
      <c r="G31" s="409" t="s">
        <v>3948</v>
      </c>
      <c r="H31" s="408" t="s">
        <v>3960</v>
      </c>
    </row>
    <row r="32" spans="1:8" x14ac:dyDescent="0.25">
      <c r="A32" s="406">
        <v>64</v>
      </c>
      <c r="B32" s="407">
        <v>0.1</v>
      </c>
      <c r="C32" s="406" t="s">
        <v>2390</v>
      </c>
      <c r="D32" s="406" t="s">
        <v>2494</v>
      </c>
      <c r="E32" s="406">
        <v>5</v>
      </c>
      <c r="F32" s="409" t="s">
        <v>2644</v>
      </c>
      <c r="G32" s="409" t="s">
        <v>3949</v>
      </c>
      <c r="H32" s="410">
        <v>2</v>
      </c>
    </row>
    <row r="33" spans="1:8" x14ac:dyDescent="0.25">
      <c r="A33" s="406">
        <v>123</v>
      </c>
      <c r="B33" s="407">
        <v>0.1</v>
      </c>
      <c r="C33" s="406" t="s">
        <v>2390</v>
      </c>
      <c r="D33" s="406" t="s">
        <v>2710</v>
      </c>
      <c r="E33" s="406">
        <v>2</v>
      </c>
      <c r="F33" s="409" t="s">
        <v>3937</v>
      </c>
      <c r="G33" s="409" t="s">
        <v>3950</v>
      </c>
      <c r="H33" s="408" t="s">
        <v>3960</v>
      </c>
    </row>
    <row r="34" spans="1:8" x14ac:dyDescent="0.25">
      <c r="A34" s="406">
        <v>67</v>
      </c>
      <c r="B34" s="407">
        <v>0.1</v>
      </c>
      <c r="C34" s="406" t="s">
        <v>2390</v>
      </c>
      <c r="D34" s="406" t="s">
        <v>2495</v>
      </c>
      <c r="E34" s="406">
        <v>5</v>
      </c>
      <c r="F34" s="409" t="s">
        <v>2644</v>
      </c>
      <c r="G34" s="409" t="s">
        <v>3951</v>
      </c>
      <c r="H34" s="410">
        <v>2</v>
      </c>
    </row>
    <row r="35" spans="1:8" x14ac:dyDescent="0.25">
      <c r="A35" s="406">
        <v>130</v>
      </c>
      <c r="B35" s="407">
        <v>0.1</v>
      </c>
      <c r="C35" s="406" t="s">
        <v>2390</v>
      </c>
      <c r="D35" s="406" t="s">
        <v>2713</v>
      </c>
      <c r="E35" s="406">
        <v>2</v>
      </c>
      <c r="F35" s="409" t="s">
        <v>3937</v>
      </c>
      <c r="G35" s="409" t="s">
        <v>3952</v>
      </c>
      <c r="H35" s="408" t="s">
        <v>3960</v>
      </c>
    </row>
    <row r="36" spans="1:8" x14ac:dyDescent="0.25">
      <c r="A36" s="406">
        <v>34</v>
      </c>
      <c r="B36" s="407">
        <v>0.1</v>
      </c>
      <c r="C36" s="406" t="s">
        <v>2390</v>
      </c>
      <c r="D36" s="406" t="s">
        <v>2492</v>
      </c>
      <c r="E36" s="406">
        <v>5</v>
      </c>
      <c r="F36" s="409" t="s">
        <v>2644</v>
      </c>
      <c r="G36" s="409" t="s">
        <v>3953</v>
      </c>
      <c r="H36" s="410">
        <v>2</v>
      </c>
    </row>
    <row r="37" spans="1:8" x14ac:dyDescent="0.25">
      <c r="A37" s="406">
        <v>136</v>
      </c>
      <c r="B37" s="407">
        <v>0.1</v>
      </c>
      <c r="C37" s="406" t="s">
        <v>2390</v>
      </c>
      <c r="D37" s="406" t="s">
        <v>2715</v>
      </c>
      <c r="E37" s="406">
        <v>2</v>
      </c>
      <c r="F37" s="409" t="s">
        <v>3937</v>
      </c>
      <c r="G37" s="409" t="s">
        <v>3954</v>
      </c>
      <c r="H37" s="408" t="s">
        <v>3960</v>
      </c>
    </row>
    <row r="38" spans="1:8" x14ac:dyDescent="0.25">
      <c r="A38" s="406">
        <v>49</v>
      </c>
      <c r="B38" s="407">
        <v>0.1</v>
      </c>
      <c r="C38" s="406" t="s">
        <v>2390</v>
      </c>
      <c r="D38" s="406" t="s">
        <v>2500</v>
      </c>
      <c r="E38" s="406">
        <v>5</v>
      </c>
      <c r="F38" s="409" t="s">
        <v>2644</v>
      </c>
      <c r="G38" s="409" t="s">
        <v>3955</v>
      </c>
      <c r="H38" s="410">
        <v>2</v>
      </c>
    </row>
    <row r="39" spans="1:8" x14ac:dyDescent="0.25">
      <c r="A39" s="406">
        <v>142</v>
      </c>
      <c r="B39" s="407">
        <v>0.1</v>
      </c>
      <c r="C39" s="406" t="s">
        <v>2390</v>
      </c>
      <c r="D39" s="406" t="s">
        <v>2717</v>
      </c>
      <c r="E39" s="406">
        <v>2</v>
      </c>
      <c r="F39" s="409" t="s">
        <v>3937</v>
      </c>
      <c r="G39" s="409" t="s">
        <v>3956</v>
      </c>
      <c r="H39" s="408" t="s">
        <v>3960</v>
      </c>
    </row>
    <row r="40" spans="1:8" x14ac:dyDescent="0.25">
      <c r="A40" s="406">
        <v>52</v>
      </c>
      <c r="B40" s="407">
        <v>0.1</v>
      </c>
      <c r="C40" s="406" t="s">
        <v>2390</v>
      </c>
      <c r="D40" s="406" t="s">
        <v>2499</v>
      </c>
      <c r="E40" s="406">
        <v>5</v>
      </c>
      <c r="F40" s="409" t="s">
        <v>2644</v>
      </c>
      <c r="G40" s="409" t="s">
        <v>3959</v>
      </c>
      <c r="H40" s="410">
        <v>2</v>
      </c>
    </row>
    <row r="41" spans="1:8" x14ac:dyDescent="0.25">
      <c r="A41" s="406">
        <v>5</v>
      </c>
      <c r="B41" s="407">
        <v>0.1</v>
      </c>
      <c r="C41" s="406" t="s">
        <v>2390</v>
      </c>
      <c r="D41" s="406" t="s">
        <v>2684</v>
      </c>
      <c r="E41" s="406">
        <v>2</v>
      </c>
      <c r="F41" s="409" t="s">
        <v>3937</v>
      </c>
      <c r="G41" s="409" t="s">
        <v>3957</v>
      </c>
      <c r="H41" s="408" t="s">
        <v>3960</v>
      </c>
    </row>
    <row r="42" spans="1:8" x14ac:dyDescent="0.25">
      <c r="A42" s="406">
        <v>55</v>
      </c>
      <c r="B42" s="407">
        <v>0.1</v>
      </c>
      <c r="C42" s="406" t="s">
        <v>2390</v>
      </c>
      <c r="D42" s="406" t="s">
        <v>2501</v>
      </c>
      <c r="E42" s="406">
        <v>5</v>
      </c>
      <c r="F42" s="409" t="s">
        <v>2644</v>
      </c>
      <c r="G42" s="409" t="s">
        <v>3958</v>
      </c>
      <c r="H42" s="410">
        <v>2</v>
      </c>
    </row>
    <row r="43" spans="1:8" ht="45" x14ac:dyDescent="0.25">
      <c r="A43" s="406">
        <v>37</v>
      </c>
      <c r="B43" s="407">
        <v>0.1</v>
      </c>
      <c r="C43" s="406" t="s">
        <v>2390</v>
      </c>
      <c r="D43" s="406" t="s">
        <v>2691</v>
      </c>
      <c r="E43" s="406">
        <v>5</v>
      </c>
      <c r="F43" s="409" t="s">
        <v>3961</v>
      </c>
      <c r="G43" s="409" t="s">
        <v>3962</v>
      </c>
      <c r="H43" s="408">
        <v>2</v>
      </c>
    </row>
    <row r="44" spans="1:8" ht="30" x14ac:dyDescent="0.25">
      <c r="A44" s="406">
        <v>78</v>
      </c>
      <c r="B44" s="407">
        <v>0.1</v>
      </c>
      <c r="C44" s="406" t="s">
        <v>2463</v>
      </c>
      <c r="D44" s="406" t="s">
        <v>2700</v>
      </c>
      <c r="E44" s="406">
        <v>5</v>
      </c>
      <c r="F44" s="409" t="s">
        <v>3964</v>
      </c>
      <c r="G44" s="409" t="s">
        <v>3963</v>
      </c>
      <c r="H44" s="410">
        <v>2</v>
      </c>
    </row>
    <row r="45" spans="1:8" ht="30" x14ac:dyDescent="0.25">
      <c r="A45" s="406">
        <v>114</v>
      </c>
      <c r="B45" s="407">
        <v>0.1</v>
      </c>
      <c r="C45" s="406" t="s">
        <v>2463</v>
      </c>
      <c r="D45" s="406" t="s">
        <v>2708</v>
      </c>
      <c r="E45" s="406">
        <v>8</v>
      </c>
      <c r="F45" s="409" t="s">
        <v>3965</v>
      </c>
      <c r="G45" s="409" t="s">
        <v>3966</v>
      </c>
      <c r="H45" s="408">
        <v>2</v>
      </c>
    </row>
    <row r="46" spans="1:8" ht="45" x14ac:dyDescent="0.25">
      <c r="A46" s="406">
        <v>153</v>
      </c>
      <c r="B46" s="407">
        <v>0.1</v>
      </c>
      <c r="C46" s="406" t="s">
        <v>2463</v>
      </c>
      <c r="D46" s="406" t="s">
        <v>2721</v>
      </c>
      <c r="E46" s="406">
        <v>13</v>
      </c>
      <c r="F46" s="409" t="s">
        <v>3979</v>
      </c>
      <c r="G46" s="410"/>
      <c r="H46" s="410"/>
    </row>
    <row r="47" spans="1:8" ht="60" x14ac:dyDescent="0.25">
      <c r="A47" s="406">
        <v>150</v>
      </c>
      <c r="B47" s="407">
        <v>0.1</v>
      </c>
      <c r="C47" s="406" t="s">
        <v>2463</v>
      </c>
      <c r="D47" s="406" t="s">
        <v>2720</v>
      </c>
      <c r="E47" s="406">
        <v>13</v>
      </c>
      <c r="F47" s="409" t="s">
        <v>3967</v>
      </c>
      <c r="G47" s="409" t="s">
        <v>3981</v>
      </c>
      <c r="H47" s="408" t="s">
        <v>3982</v>
      </c>
    </row>
    <row r="48" spans="1:8" x14ac:dyDescent="0.25">
      <c r="A48" s="406">
        <v>134</v>
      </c>
      <c r="B48" s="407">
        <v>0.1</v>
      </c>
      <c r="C48" s="406" t="s">
        <v>2376</v>
      </c>
      <c r="D48" s="406" t="s">
        <v>2714</v>
      </c>
      <c r="E48" s="406">
        <v>11</v>
      </c>
      <c r="F48" s="409" t="s">
        <v>3968</v>
      </c>
      <c r="G48" s="409" t="s">
        <v>3932</v>
      </c>
      <c r="H48" s="410"/>
    </row>
    <row r="49" spans="1:8" x14ac:dyDescent="0.25">
      <c r="A49" s="406">
        <v>9</v>
      </c>
      <c r="B49" s="407">
        <v>0.1</v>
      </c>
      <c r="C49" s="406" t="s">
        <v>2463</v>
      </c>
      <c r="D49" s="406" t="s">
        <v>2685</v>
      </c>
      <c r="E49" s="406">
        <v>3</v>
      </c>
      <c r="F49" s="409" t="s">
        <v>3969</v>
      </c>
      <c r="G49" s="409" t="s">
        <v>46</v>
      </c>
      <c r="H49" s="410" t="s">
        <v>3978</v>
      </c>
    </row>
    <row r="50" spans="1:8" x14ac:dyDescent="0.25">
      <c r="A50" s="406">
        <v>13</v>
      </c>
      <c r="B50" s="407">
        <v>0.1</v>
      </c>
      <c r="C50" s="406" t="s">
        <v>2463</v>
      </c>
      <c r="D50" s="406" t="s">
        <v>2687</v>
      </c>
      <c r="E50" s="406">
        <v>3</v>
      </c>
      <c r="F50" s="409" t="s">
        <v>3970</v>
      </c>
      <c r="G50" s="409" t="s">
        <v>47</v>
      </c>
      <c r="H50" s="410" t="s">
        <v>3978</v>
      </c>
    </row>
  </sheetData>
  <sortState ref="J2:M15">
    <sortCondition descending="1" ref="M2:M15"/>
  </sortState>
  <pageMargins left="0.7" right="0.7" top="0.75" bottom="0.75" header="0.3" footer="0.3"/>
  <pageSetup paperSize="3" scale="7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2"/>
  <sheetViews>
    <sheetView workbookViewId="0"/>
  </sheetViews>
  <sheetFormatPr defaultRowHeight="15" x14ac:dyDescent="0.25"/>
  <cols>
    <col min="3" max="3" width="18.7109375" bestFit="1" customWidth="1"/>
    <col min="4" max="5" width="25.5703125" bestFit="1" customWidth="1"/>
    <col min="6" max="6" width="41.7109375" bestFit="1" customWidth="1"/>
    <col min="7" max="7" width="44.7109375" style="54" bestFit="1" customWidth="1"/>
    <col min="8" max="8" width="32.42578125" customWidth="1"/>
    <col min="9" max="9" width="12.28515625" customWidth="1"/>
    <col min="12" max="12" width="49.7109375" bestFit="1" customWidth="1"/>
    <col min="14" max="14" width="12.42578125" bestFit="1" customWidth="1"/>
  </cols>
  <sheetData>
    <row r="1" spans="1:14" ht="21" x14ac:dyDescent="0.25">
      <c r="A1" s="412" t="s">
        <v>2266</v>
      </c>
      <c r="B1" s="412" t="s">
        <v>2267</v>
      </c>
      <c r="C1" s="412" t="s">
        <v>2513</v>
      </c>
      <c r="D1" s="412" t="s">
        <v>2516</v>
      </c>
      <c r="E1" s="412" t="s">
        <v>2517</v>
      </c>
      <c r="F1" s="412" t="s">
        <v>2514</v>
      </c>
      <c r="G1" s="412" t="s">
        <v>2515</v>
      </c>
      <c r="H1" s="412" t="s">
        <v>2669</v>
      </c>
      <c r="L1" s="51" t="s">
        <v>2677</v>
      </c>
      <c r="M1" s="75">
        <f>COUNT(I2:I1588)</f>
        <v>560</v>
      </c>
      <c r="N1" t="s">
        <v>2678</v>
      </c>
    </row>
    <row r="2" spans="1:14" x14ac:dyDescent="0.25">
      <c r="A2" s="413">
        <v>1444</v>
      </c>
      <c r="B2" s="414">
        <v>0.01</v>
      </c>
      <c r="C2" s="413" t="s">
        <v>2463</v>
      </c>
      <c r="D2" s="413" t="s">
        <v>2409</v>
      </c>
      <c r="E2" s="413" t="s">
        <v>2397</v>
      </c>
      <c r="F2" s="413" t="s">
        <v>2518</v>
      </c>
      <c r="G2" s="413" t="s">
        <v>2519</v>
      </c>
      <c r="H2" s="415" t="s">
        <v>2650</v>
      </c>
      <c r="I2">
        <v>5</v>
      </c>
      <c r="K2" s="51" t="s">
        <v>2273</v>
      </c>
      <c r="L2" s="56" t="s">
        <v>2657</v>
      </c>
      <c r="M2">
        <f>COUNTIF(I$2:I$1588,"6")</f>
        <v>79</v>
      </c>
      <c r="N2" s="52">
        <f t="shared" ref="N2:N19" si="0">100*M2/$M$1</f>
        <v>14.107142857142858</v>
      </c>
    </row>
    <row r="3" spans="1:14" x14ac:dyDescent="0.25">
      <c r="A3" s="413">
        <v>1465</v>
      </c>
      <c r="B3" s="414">
        <v>0.01</v>
      </c>
      <c r="C3" s="413" t="s">
        <v>2463</v>
      </c>
      <c r="D3" s="413" t="s">
        <v>2409</v>
      </c>
      <c r="E3" s="413" t="s">
        <v>2398</v>
      </c>
      <c r="F3" s="413" t="s">
        <v>2518</v>
      </c>
      <c r="G3" s="416" t="s">
        <v>2520</v>
      </c>
      <c r="H3" s="415" t="s">
        <v>2650</v>
      </c>
      <c r="I3">
        <v>5</v>
      </c>
      <c r="K3" s="51" t="s">
        <v>2280</v>
      </c>
      <c r="L3" s="56" t="s">
        <v>2675</v>
      </c>
      <c r="M3">
        <f>COUNTIF(I$2:I$1588,"13")</f>
        <v>70</v>
      </c>
      <c r="N3" s="52">
        <f t="shared" si="0"/>
        <v>12.5</v>
      </c>
    </row>
    <row r="4" spans="1:14" x14ac:dyDescent="0.25">
      <c r="A4" s="413">
        <v>1468</v>
      </c>
      <c r="B4" s="414">
        <v>0.01</v>
      </c>
      <c r="C4" s="413" t="s">
        <v>2463</v>
      </c>
      <c r="D4" s="413" t="s">
        <v>2409</v>
      </c>
      <c r="E4" s="413" t="s">
        <v>2399</v>
      </c>
      <c r="F4" s="413" t="s">
        <v>2518</v>
      </c>
      <c r="G4" s="416" t="s">
        <v>2521</v>
      </c>
      <c r="H4" s="415" t="s">
        <v>2650</v>
      </c>
      <c r="I4">
        <v>5</v>
      </c>
      <c r="K4" s="51" t="s">
        <v>2276</v>
      </c>
      <c r="L4" s="56" t="s">
        <v>2659</v>
      </c>
      <c r="M4">
        <f>COUNTIF(I$2:I$1588,"9")</f>
        <v>69</v>
      </c>
      <c r="N4" s="52">
        <f t="shared" si="0"/>
        <v>12.321428571428571</v>
      </c>
    </row>
    <row r="5" spans="1:14" x14ac:dyDescent="0.25">
      <c r="A5" s="413">
        <v>1561</v>
      </c>
      <c r="B5" s="414">
        <v>0.01</v>
      </c>
      <c r="C5" s="413" t="s">
        <v>2463</v>
      </c>
      <c r="D5" s="413" t="s">
        <v>2409</v>
      </c>
      <c r="E5" s="413" t="s">
        <v>2454</v>
      </c>
      <c r="F5" s="413" t="s">
        <v>2518</v>
      </c>
      <c r="G5" s="416" t="s">
        <v>2522</v>
      </c>
      <c r="H5" s="415" t="s">
        <v>2650</v>
      </c>
      <c r="I5">
        <v>5</v>
      </c>
      <c r="K5" s="51" t="s">
        <v>2275</v>
      </c>
      <c r="L5" s="56" t="s">
        <v>2658</v>
      </c>
      <c r="M5">
        <f>COUNTIF(I$2:I$1588,"8")</f>
        <v>66</v>
      </c>
      <c r="N5" s="52">
        <f t="shared" si="0"/>
        <v>11.785714285714286</v>
      </c>
    </row>
    <row r="6" spans="1:14" x14ac:dyDescent="0.25">
      <c r="A6" s="413">
        <v>1523</v>
      </c>
      <c r="B6" s="414">
        <v>0.01</v>
      </c>
      <c r="C6" s="413" t="s">
        <v>2463</v>
      </c>
      <c r="D6" s="413" t="s">
        <v>2409</v>
      </c>
      <c r="E6" s="413" t="s">
        <v>2402</v>
      </c>
      <c r="F6" s="413" t="s">
        <v>2518</v>
      </c>
      <c r="G6" s="416" t="s">
        <v>2523</v>
      </c>
      <c r="H6" s="415" t="s">
        <v>2650</v>
      </c>
      <c r="I6">
        <v>5</v>
      </c>
      <c r="K6" s="51" t="s">
        <v>2272</v>
      </c>
      <c r="L6" s="56" t="s">
        <v>2650</v>
      </c>
      <c r="M6">
        <f>COUNTIF(I$2:I$1588,"5")</f>
        <v>59</v>
      </c>
      <c r="N6" s="52">
        <f t="shared" si="0"/>
        <v>10.535714285714286</v>
      </c>
    </row>
    <row r="7" spans="1:14" x14ac:dyDescent="0.25">
      <c r="A7" s="413">
        <v>1470</v>
      </c>
      <c r="B7" s="414">
        <v>0.01</v>
      </c>
      <c r="C7" s="413" t="s">
        <v>2463</v>
      </c>
      <c r="D7" s="413" t="s">
        <v>2409</v>
      </c>
      <c r="E7" s="413" t="s">
        <v>2400</v>
      </c>
      <c r="F7" s="413" t="s">
        <v>2518</v>
      </c>
      <c r="G7" s="416" t="s">
        <v>2524</v>
      </c>
      <c r="H7" s="415" t="s">
        <v>2650</v>
      </c>
      <c r="I7">
        <v>5</v>
      </c>
      <c r="K7" s="51" t="s">
        <v>2271</v>
      </c>
      <c r="L7" s="56" t="s">
        <v>2305</v>
      </c>
      <c r="M7">
        <f>COUNTIF(I$2:I$1588,"4")</f>
        <v>41</v>
      </c>
      <c r="N7" s="52">
        <f t="shared" si="0"/>
        <v>7.3214285714285712</v>
      </c>
    </row>
    <row r="8" spans="1:14" x14ac:dyDescent="0.25">
      <c r="A8" s="413">
        <v>1580</v>
      </c>
      <c r="B8" s="414">
        <v>0.01</v>
      </c>
      <c r="C8" s="413" t="s">
        <v>2463</v>
      </c>
      <c r="D8" s="413" t="s">
        <v>2409</v>
      </c>
      <c r="E8" s="413" t="s">
        <v>2461</v>
      </c>
      <c r="F8" s="413" t="s">
        <v>2518</v>
      </c>
      <c r="G8" s="416" t="s">
        <v>2525</v>
      </c>
      <c r="H8" s="415" t="s">
        <v>2650</v>
      </c>
      <c r="I8">
        <v>5</v>
      </c>
      <c r="K8" s="51" t="s">
        <v>2292</v>
      </c>
      <c r="L8" s="56" t="s">
        <v>2664</v>
      </c>
      <c r="M8">
        <f>COUNTIF(I$2:I$1588,"14")</f>
        <v>40</v>
      </c>
      <c r="N8" s="52">
        <f t="shared" si="0"/>
        <v>7.1428571428571432</v>
      </c>
    </row>
    <row r="9" spans="1:14" x14ac:dyDescent="0.25">
      <c r="A9" s="413">
        <v>1526</v>
      </c>
      <c r="B9" s="414">
        <v>0.01</v>
      </c>
      <c r="C9" s="413" t="s">
        <v>2463</v>
      </c>
      <c r="D9" s="413" t="s">
        <v>2409</v>
      </c>
      <c r="E9" s="413" t="s">
        <v>2401</v>
      </c>
      <c r="F9" s="413" t="s">
        <v>2518</v>
      </c>
      <c r="G9" s="416" t="s">
        <v>2526</v>
      </c>
      <c r="H9" s="415" t="s">
        <v>2650</v>
      </c>
      <c r="I9">
        <v>5</v>
      </c>
      <c r="K9" s="51" t="s">
        <v>2278</v>
      </c>
      <c r="L9" s="56" t="s">
        <v>2663</v>
      </c>
      <c r="M9">
        <f>COUNTIF(I$2:I$1588,"11")</f>
        <v>28</v>
      </c>
      <c r="N9" s="52">
        <f t="shared" si="0"/>
        <v>5</v>
      </c>
    </row>
    <row r="10" spans="1:14" x14ac:dyDescent="0.25">
      <c r="A10" s="413">
        <v>1564</v>
      </c>
      <c r="B10" s="414">
        <v>0.01</v>
      </c>
      <c r="C10" s="413" t="s">
        <v>2463</v>
      </c>
      <c r="D10" s="413" t="s">
        <v>2409</v>
      </c>
      <c r="E10" s="413" t="s">
        <v>2455</v>
      </c>
      <c r="F10" s="413" t="s">
        <v>2518</v>
      </c>
      <c r="G10" s="416" t="s">
        <v>2527</v>
      </c>
      <c r="H10" s="415" t="s">
        <v>2650</v>
      </c>
      <c r="I10">
        <v>5</v>
      </c>
      <c r="K10" s="51" t="s">
        <v>2671</v>
      </c>
      <c r="L10" s="56" t="s">
        <v>2668</v>
      </c>
      <c r="M10">
        <f>COUNTIF(I$2:I$1588,"15")</f>
        <v>20</v>
      </c>
      <c r="N10" s="52">
        <f t="shared" si="0"/>
        <v>3.5714285714285716</v>
      </c>
    </row>
    <row r="11" spans="1:14" x14ac:dyDescent="0.25">
      <c r="A11" s="413">
        <v>1436</v>
      </c>
      <c r="B11" s="414">
        <v>0.01</v>
      </c>
      <c r="C11" s="413" t="s">
        <v>2463</v>
      </c>
      <c r="D11" s="413" t="s">
        <v>2409</v>
      </c>
      <c r="E11" s="413" t="s">
        <v>2382</v>
      </c>
      <c r="F11" s="413" t="s">
        <v>2518</v>
      </c>
      <c r="G11" s="416" t="s">
        <v>2528</v>
      </c>
      <c r="H11" s="415" t="s">
        <v>2651</v>
      </c>
      <c r="I11">
        <v>13</v>
      </c>
      <c r="K11" s="51" t="s">
        <v>2672</v>
      </c>
      <c r="L11" s="56" t="s">
        <v>2665</v>
      </c>
      <c r="M11">
        <f>COUNTIF(I$2:I$1588,"16")</f>
        <v>20</v>
      </c>
      <c r="N11" s="52">
        <f t="shared" si="0"/>
        <v>3.5714285714285716</v>
      </c>
    </row>
    <row r="12" spans="1:14" x14ac:dyDescent="0.25">
      <c r="A12" s="413">
        <v>1551</v>
      </c>
      <c r="B12" s="414">
        <v>0.01</v>
      </c>
      <c r="C12" s="413" t="s">
        <v>2463</v>
      </c>
      <c r="D12" s="413" t="s">
        <v>2409</v>
      </c>
      <c r="E12" s="413" t="s">
        <v>2377</v>
      </c>
      <c r="F12" s="413" t="s">
        <v>2518</v>
      </c>
      <c r="G12" s="413" t="s">
        <v>2311</v>
      </c>
      <c r="H12" s="415" t="s">
        <v>2651</v>
      </c>
      <c r="I12">
        <v>13</v>
      </c>
      <c r="K12" s="51" t="s">
        <v>2269</v>
      </c>
      <c r="L12" s="56" t="s">
        <v>2653</v>
      </c>
      <c r="M12">
        <f>COUNTIF(I$2:I$1588,"2")</f>
        <v>19</v>
      </c>
      <c r="N12" s="52">
        <f t="shared" si="0"/>
        <v>3.3928571428571428</v>
      </c>
    </row>
    <row r="13" spans="1:14" x14ac:dyDescent="0.25">
      <c r="A13" s="413">
        <v>1440</v>
      </c>
      <c r="B13" s="414">
        <v>0.01</v>
      </c>
      <c r="C13" s="413" t="s">
        <v>2463</v>
      </c>
      <c r="D13" s="413" t="s">
        <v>2409</v>
      </c>
      <c r="E13" s="413" t="s">
        <v>2383</v>
      </c>
      <c r="F13" s="413" t="s">
        <v>2518</v>
      </c>
      <c r="G13" s="416" t="s">
        <v>2529</v>
      </c>
      <c r="H13" s="415" t="s">
        <v>2651</v>
      </c>
      <c r="I13">
        <v>13</v>
      </c>
      <c r="K13" s="51" t="s">
        <v>2674</v>
      </c>
      <c r="L13" s="56" t="s">
        <v>2676</v>
      </c>
      <c r="M13">
        <f>COUNTIF(I$2:I$1588,"18")</f>
        <v>16</v>
      </c>
      <c r="N13" s="52">
        <f t="shared" si="0"/>
        <v>2.8571428571428572</v>
      </c>
    </row>
    <row r="14" spans="1:14" x14ac:dyDescent="0.25">
      <c r="A14" s="413">
        <v>1431</v>
      </c>
      <c r="B14" s="414">
        <v>0.01</v>
      </c>
      <c r="C14" s="413" t="s">
        <v>2463</v>
      </c>
      <c r="D14" s="413" t="s">
        <v>2409</v>
      </c>
      <c r="E14" s="413" t="s">
        <v>2380</v>
      </c>
      <c r="F14" s="413" t="s">
        <v>2518</v>
      </c>
      <c r="G14" s="416" t="s">
        <v>2530</v>
      </c>
      <c r="H14" s="415" t="s">
        <v>2651</v>
      </c>
      <c r="I14">
        <v>13</v>
      </c>
      <c r="K14" s="51" t="s">
        <v>2270</v>
      </c>
      <c r="L14" s="56" t="s">
        <v>2656</v>
      </c>
      <c r="M14">
        <f>COUNTIF(I$2:I$1588,"3")</f>
        <v>15</v>
      </c>
      <c r="N14" s="52">
        <f t="shared" si="0"/>
        <v>2.6785714285714284</v>
      </c>
    </row>
    <row r="15" spans="1:14" x14ac:dyDescent="0.25">
      <c r="A15" s="413">
        <v>1484</v>
      </c>
      <c r="B15" s="414">
        <v>0.01</v>
      </c>
      <c r="C15" s="413" t="s">
        <v>2463</v>
      </c>
      <c r="D15" s="413" t="s">
        <v>2409</v>
      </c>
      <c r="E15" s="413" t="s">
        <v>2387</v>
      </c>
      <c r="F15" s="413" t="s">
        <v>2518</v>
      </c>
      <c r="G15" s="416" t="s">
        <v>2531</v>
      </c>
      <c r="H15" s="415" t="s">
        <v>2651</v>
      </c>
      <c r="I15">
        <v>13</v>
      </c>
      <c r="K15" s="51" t="s">
        <v>2673</v>
      </c>
      <c r="L15" s="56" t="s">
        <v>2667</v>
      </c>
      <c r="M15">
        <f>COUNTIF(I$2:I$1588,"17")</f>
        <v>10</v>
      </c>
      <c r="N15" s="52">
        <f t="shared" si="0"/>
        <v>1.7857142857142858</v>
      </c>
    </row>
    <row r="16" spans="1:14" x14ac:dyDescent="0.25">
      <c r="A16" s="413">
        <v>1445</v>
      </c>
      <c r="B16" s="414">
        <v>0.01</v>
      </c>
      <c r="C16" s="413" t="s">
        <v>2463</v>
      </c>
      <c r="D16" s="413" t="s">
        <v>2410</v>
      </c>
      <c r="E16" s="413" t="s">
        <v>2397</v>
      </c>
      <c r="F16" s="413" t="s">
        <v>2532</v>
      </c>
      <c r="G16" s="413" t="s">
        <v>2519</v>
      </c>
      <c r="H16" s="415" t="s">
        <v>2650</v>
      </c>
      <c r="I16">
        <v>5</v>
      </c>
      <c r="K16" s="51" t="s">
        <v>2277</v>
      </c>
      <c r="L16" s="56" t="s">
        <v>2662</v>
      </c>
      <c r="M16">
        <f>COUNTIF(I$2:I$1588,"10")</f>
        <v>4</v>
      </c>
      <c r="N16" s="52">
        <f t="shared" si="0"/>
        <v>0.7142857142857143</v>
      </c>
    </row>
    <row r="17" spans="1:14" x14ac:dyDescent="0.25">
      <c r="A17" s="413">
        <v>1466</v>
      </c>
      <c r="B17" s="414">
        <v>0.01</v>
      </c>
      <c r="C17" s="413" t="s">
        <v>2463</v>
      </c>
      <c r="D17" s="413" t="s">
        <v>2410</v>
      </c>
      <c r="E17" s="413" t="s">
        <v>2398</v>
      </c>
      <c r="F17" s="413" t="s">
        <v>2532</v>
      </c>
      <c r="G17" s="416" t="s">
        <v>2520</v>
      </c>
      <c r="H17" s="415" t="s">
        <v>2650</v>
      </c>
      <c r="I17">
        <v>5</v>
      </c>
      <c r="K17" s="51" t="s">
        <v>2268</v>
      </c>
      <c r="L17" t="s">
        <v>2670</v>
      </c>
      <c r="M17">
        <f>COUNTIF(I$2:I$1588,"1")</f>
        <v>2</v>
      </c>
      <c r="N17" s="52">
        <f t="shared" si="0"/>
        <v>0.35714285714285715</v>
      </c>
    </row>
    <row r="18" spans="1:14" x14ac:dyDescent="0.25">
      <c r="A18" s="413">
        <v>1469</v>
      </c>
      <c r="B18" s="414">
        <v>0.01</v>
      </c>
      <c r="C18" s="413" t="s">
        <v>2463</v>
      </c>
      <c r="D18" s="413" t="s">
        <v>2410</v>
      </c>
      <c r="E18" s="413" t="s">
        <v>2399</v>
      </c>
      <c r="F18" s="413" t="s">
        <v>2532</v>
      </c>
      <c r="G18" s="416" t="s">
        <v>2521</v>
      </c>
      <c r="H18" s="415" t="s">
        <v>2650</v>
      </c>
      <c r="I18">
        <v>5</v>
      </c>
      <c r="K18" s="51" t="s">
        <v>2274</v>
      </c>
      <c r="L18" s="56" t="s">
        <v>2666</v>
      </c>
      <c r="M18">
        <f>COUNTIF(I$2:I$1588,"7")</f>
        <v>1</v>
      </c>
      <c r="N18" s="52">
        <f t="shared" si="0"/>
        <v>0.17857142857142858</v>
      </c>
    </row>
    <row r="19" spans="1:14" x14ac:dyDescent="0.25">
      <c r="A19" s="413">
        <v>1562</v>
      </c>
      <c r="B19" s="414">
        <v>0.01</v>
      </c>
      <c r="C19" s="413" t="s">
        <v>2463</v>
      </c>
      <c r="D19" s="413" t="s">
        <v>2410</v>
      </c>
      <c r="E19" s="413" t="s">
        <v>2454</v>
      </c>
      <c r="F19" s="413" t="s">
        <v>2532</v>
      </c>
      <c r="G19" s="416" t="s">
        <v>2522</v>
      </c>
      <c r="H19" s="415" t="s">
        <v>2650</v>
      </c>
      <c r="I19">
        <v>5</v>
      </c>
      <c r="K19" s="51" t="s">
        <v>2279</v>
      </c>
      <c r="L19" s="56" t="s">
        <v>2654</v>
      </c>
      <c r="M19">
        <f>COUNTIF(I$2:I$1588,"12")</f>
        <v>1</v>
      </c>
      <c r="N19" s="52">
        <f t="shared" si="0"/>
        <v>0.17857142857142858</v>
      </c>
    </row>
    <row r="20" spans="1:14" x14ac:dyDescent="0.25">
      <c r="A20" s="413">
        <v>1524</v>
      </c>
      <c r="B20" s="414">
        <v>0.01</v>
      </c>
      <c r="C20" s="413" t="s">
        <v>2463</v>
      </c>
      <c r="D20" s="413" t="s">
        <v>2410</v>
      </c>
      <c r="E20" s="413" t="s">
        <v>2402</v>
      </c>
      <c r="F20" s="413" t="s">
        <v>2532</v>
      </c>
      <c r="G20" s="416" t="s">
        <v>2523</v>
      </c>
      <c r="H20" s="415" t="s">
        <v>2650</v>
      </c>
      <c r="I20">
        <v>5</v>
      </c>
    </row>
    <row r="21" spans="1:14" x14ac:dyDescent="0.25">
      <c r="A21" s="413">
        <v>1471</v>
      </c>
      <c r="B21" s="414">
        <v>0.01</v>
      </c>
      <c r="C21" s="413" t="s">
        <v>2463</v>
      </c>
      <c r="D21" s="413" t="s">
        <v>2410</v>
      </c>
      <c r="E21" s="413" t="s">
        <v>2400</v>
      </c>
      <c r="F21" s="413" t="s">
        <v>2532</v>
      </c>
      <c r="G21" s="416" t="s">
        <v>2524</v>
      </c>
      <c r="H21" s="415" t="s">
        <v>2650</v>
      </c>
      <c r="I21">
        <v>5</v>
      </c>
    </row>
    <row r="22" spans="1:14" x14ac:dyDescent="0.25">
      <c r="A22" s="413">
        <v>1581</v>
      </c>
      <c r="B22" s="414">
        <v>0.01</v>
      </c>
      <c r="C22" s="413" t="s">
        <v>2463</v>
      </c>
      <c r="D22" s="413" t="s">
        <v>2410</v>
      </c>
      <c r="E22" s="413" t="s">
        <v>2461</v>
      </c>
      <c r="F22" s="413" t="s">
        <v>2532</v>
      </c>
      <c r="G22" s="416" t="s">
        <v>2525</v>
      </c>
      <c r="H22" s="415" t="s">
        <v>2650</v>
      </c>
      <c r="I22">
        <v>5</v>
      </c>
    </row>
    <row r="23" spans="1:14" x14ac:dyDescent="0.25">
      <c r="A23" s="413">
        <v>1527</v>
      </c>
      <c r="B23" s="414">
        <v>0.01</v>
      </c>
      <c r="C23" s="413" t="s">
        <v>2463</v>
      </c>
      <c r="D23" s="413" t="s">
        <v>2410</v>
      </c>
      <c r="E23" s="413" t="s">
        <v>2401</v>
      </c>
      <c r="F23" s="413" t="s">
        <v>2532</v>
      </c>
      <c r="G23" s="416" t="s">
        <v>2526</v>
      </c>
      <c r="H23" s="415" t="s">
        <v>2650</v>
      </c>
      <c r="I23">
        <v>5</v>
      </c>
    </row>
    <row r="24" spans="1:14" x14ac:dyDescent="0.25">
      <c r="A24" s="413">
        <v>1565</v>
      </c>
      <c r="B24" s="414">
        <v>0.01</v>
      </c>
      <c r="C24" s="413" t="s">
        <v>2463</v>
      </c>
      <c r="D24" s="413" t="s">
        <v>2410</v>
      </c>
      <c r="E24" s="413" t="s">
        <v>2455</v>
      </c>
      <c r="F24" s="413" t="s">
        <v>2532</v>
      </c>
      <c r="G24" s="416" t="s">
        <v>2527</v>
      </c>
      <c r="H24" s="415" t="s">
        <v>2650</v>
      </c>
      <c r="I24">
        <v>5</v>
      </c>
    </row>
    <row r="25" spans="1:14" x14ac:dyDescent="0.25">
      <c r="A25" s="413">
        <v>1437</v>
      </c>
      <c r="B25" s="414">
        <v>0.01</v>
      </c>
      <c r="C25" s="413" t="s">
        <v>2463</v>
      </c>
      <c r="D25" s="413" t="s">
        <v>2410</v>
      </c>
      <c r="E25" s="413" t="s">
        <v>2382</v>
      </c>
      <c r="F25" s="413" t="s">
        <v>2532</v>
      </c>
      <c r="G25" s="416" t="s">
        <v>2528</v>
      </c>
      <c r="H25" s="415" t="s">
        <v>2651</v>
      </c>
      <c r="I25">
        <v>13</v>
      </c>
    </row>
    <row r="26" spans="1:14" x14ac:dyDescent="0.25">
      <c r="A26" s="413">
        <v>1552</v>
      </c>
      <c r="B26" s="414">
        <v>0.01</v>
      </c>
      <c r="C26" s="413" t="s">
        <v>2463</v>
      </c>
      <c r="D26" s="413" t="s">
        <v>2410</v>
      </c>
      <c r="E26" s="413" t="s">
        <v>2377</v>
      </c>
      <c r="F26" s="413" t="s">
        <v>2532</v>
      </c>
      <c r="G26" s="413" t="s">
        <v>2311</v>
      </c>
      <c r="H26" s="415" t="s">
        <v>2651</v>
      </c>
      <c r="I26">
        <v>13</v>
      </c>
    </row>
    <row r="27" spans="1:14" x14ac:dyDescent="0.25">
      <c r="A27" s="413">
        <v>1441</v>
      </c>
      <c r="B27" s="414">
        <v>0.01</v>
      </c>
      <c r="C27" s="413" t="s">
        <v>2463</v>
      </c>
      <c r="D27" s="413" t="s">
        <v>2410</v>
      </c>
      <c r="E27" s="413" t="s">
        <v>2383</v>
      </c>
      <c r="F27" s="413" t="s">
        <v>2532</v>
      </c>
      <c r="G27" s="416" t="s">
        <v>2529</v>
      </c>
      <c r="H27" s="415" t="s">
        <v>2651</v>
      </c>
      <c r="I27">
        <v>13</v>
      </c>
    </row>
    <row r="28" spans="1:14" x14ac:dyDescent="0.25">
      <c r="A28" s="413">
        <v>1432</v>
      </c>
      <c r="B28" s="414">
        <v>0.01</v>
      </c>
      <c r="C28" s="413" t="s">
        <v>2463</v>
      </c>
      <c r="D28" s="413" t="s">
        <v>2410</v>
      </c>
      <c r="E28" s="413" t="s">
        <v>2380</v>
      </c>
      <c r="F28" s="413" t="s">
        <v>2532</v>
      </c>
      <c r="G28" s="416" t="s">
        <v>2530</v>
      </c>
      <c r="H28" s="415" t="s">
        <v>2651</v>
      </c>
      <c r="I28">
        <v>13</v>
      </c>
    </row>
    <row r="29" spans="1:14" x14ac:dyDescent="0.25">
      <c r="A29" s="413">
        <v>1488</v>
      </c>
      <c r="B29" s="414">
        <v>0.01</v>
      </c>
      <c r="C29" s="413" t="s">
        <v>2463</v>
      </c>
      <c r="D29" s="413" t="s">
        <v>2410</v>
      </c>
      <c r="E29" s="413" t="s">
        <v>2387</v>
      </c>
      <c r="F29" s="413" t="s">
        <v>2532</v>
      </c>
      <c r="G29" s="416" t="s">
        <v>2531</v>
      </c>
      <c r="H29" s="415" t="s">
        <v>2651</v>
      </c>
      <c r="I29">
        <v>13</v>
      </c>
    </row>
    <row r="30" spans="1:14" x14ac:dyDescent="0.25">
      <c r="A30" s="413">
        <v>1583</v>
      </c>
      <c r="B30" s="414">
        <v>0.01</v>
      </c>
      <c r="C30" s="413" t="s">
        <v>2463</v>
      </c>
      <c r="D30" s="413" t="s">
        <v>2397</v>
      </c>
      <c r="E30" s="413" t="s">
        <v>2462</v>
      </c>
      <c r="F30" s="413" t="s">
        <v>2519</v>
      </c>
      <c r="G30" s="416" t="s">
        <v>2533</v>
      </c>
      <c r="H30" s="415" t="s">
        <v>2650</v>
      </c>
      <c r="I30">
        <v>5</v>
      </c>
    </row>
    <row r="31" spans="1:14" x14ac:dyDescent="0.25">
      <c r="A31" s="413">
        <v>1473</v>
      </c>
      <c r="B31" s="414">
        <v>0.01</v>
      </c>
      <c r="C31" s="413" t="s">
        <v>2463</v>
      </c>
      <c r="D31" s="413" t="s">
        <v>2397</v>
      </c>
      <c r="E31" s="413" t="s">
        <v>2411</v>
      </c>
      <c r="F31" s="413" t="s">
        <v>2519</v>
      </c>
      <c r="G31" s="416" t="s">
        <v>2534</v>
      </c>
      <c r="H31" s="415" t="s">
        <v>2650</v>
      </c>
      <c r="I31">
        <v>5</v>
      </c>
    </row>
    <row r="32" spans="1:14" x14ac:dyDescent="0.25">
      <c r="A32" s="413">
        <v>1569</v>
      </c>
      <c r="B32" s="414">
        <v>0.01</v>
      </c>
      <c r="C32" s="413" t="s">
        <v>2463</v>
      </c>
      <c r="D32" s="413" t="s">
        <v>2397</v>
      </c>
      <c r="E32" s="413" t="s">
        <v>2459</v>
      </c>
      <c r="F32" s="413" t="s">
        <v>2519</v>
      </c>
      <c r="G32" s="416" t="s">
        <v>2535</v>
      </c>
      <c r="H32" s="415" t="s">
        <v>2650</v>
      </c>
      <c r="I32">
        <v>5</v>
      </c>
    </row>
    <row r="33" spans="1:9" x14ac:dyDescent="0.25">
      <c r="A33" s="413">
        <v>1574</v>
      </c>
      <c r="B33" s="414">
        <v>0.01</v>
      </c>
      <c r="C33" s="413" t="s">
        <v>2463</v>
      </c>
      <c r="D33" s="413" t="s">
        <v>2397</v>
      </c>
      <c r="E33" s="413" t="s">
        <v>2460</v>
      </c>
      <c r="F33" s="413" t="s">
        <v>2519</v>
      </c>
      <c r="G33" s="416" t="s">
        <v>2536</v>
      </c>
      <c r="H33" s="415" t="s">
        <v>2650</v>
      </c>
      <c r="I33">
        <v>5</v>
      </c>
    </row>
    <row r="34" spans="1:9" x14ac:dyDescent="0.25">
      <c r="A34" s="413">
        <v>1420</v>
      </c>
      <c r="B34" s="414">
        <v>0.01</v>
      </c>
      <c r="C34" s="413" t="s">
        <v>2463</v>
      </c>
      <c r="D34" s="413" t="s">
        <v>2397</v>
      </c>
      <c r="E34" s="413" t="s">
        <v>2395</v>
      </c>
      <c r="F34" s="413" t="s">
        <v>2519</v>
      </c>
      <c r="G34" s="416" t="s">
        <v>2537</v>
      </c>
      <c r="H34" s="415" t="s">
        <v>2652</v>
      </c>
      <c r="I34">
        <v>13</v>
      </c>
    </row>
    <row r="35" spans="1:9" x14ac:dyDescent="0.25">
      <c r="A35" s="413">
        <v>1543</v>
      </c>
      <c r="B35" s="414">
        <v>0.01</v>
      </c>
      <c r="C35" s="413" t="s">
        <v>2463</v>
      </c>
      <c r="D35" s="413" t="s">
        <v>2397</v>
      </c>
      <c r="E35" s="413" t="s">
        <v>2379</v>
      </c>
      <c r="F35" s="413" t="s">
        <v>2519</v>
      </c>
      <c r="G35" s="413" t="s">
        <v>2309</v>
      </c>
      <c r="H35" s="415" t="s">
        <v>2652</v>
      </c>
      <c r="I35">
        <v>13</v>
      </c>
    </row>
    <row r="36" spans="1:9" x14ac:dyDescent="0.25">
      <c r="A36" s="413">
        <v>1413</v>
      </c>
      <c r="B36" s="414">
        <v>0.01</v>
      </c>
      <c r="C36" s="413" t="s">
        <v>2463</v>
      </c>
      <c r="D36" s="413" t="s">
        <v>2397</v>
      </c>
      <c r="E36" s="413" t="s">
        <v>2378</v>
      </c>
      <c r="F36" s="413" t="s">
        <v>2519</v>
      </c>
      <c r="G36" s="416" t="s">
        <v>2304</v>
      </c>
      <c r="H36" s="415" t="s">
        <v>2652</v>
      </c>
      <c r="I36">
        <v>13</v>
      </c>
    </row>
    <row r="37" spans="1:9" x14ac:dyDescent="0.25">
      <c r="A37" s="413">
        <v>1455</v>
      </c>
      <c r="B37" s="414">
        <v>0.01</v>
      </c>
      <c r="C37" s="413" t="s">
        <v>2463</v>
      </c>
      <c r="D37" s="413" t="s">
        <v>2397</v>
      </c>
      <c r="E37" s="413" t="s">
        <v>2384</v>
      </c>
      <c r="F37" s="413" t="s">
        <v>2519</v>
      </c>
      <c r="G37" s="416" t="s">
        <v>2538</v>
      </c>
      <c r="H37" s="415" t="s">
        <v>2652</v>
      </c>
      <c r="I37">
        <v>13</v>
      </c>
    </row>
    <row r="38" spans="1:9" x14ac:dyDescent="0.25">
      <c r="A38" s="413">
        <v>1476</v>
      </c>
      <c r="B38" s="414">
        <v>0.01</v>
      </c>
      <c r="C38" s="413" t="s">
        <v>2463</v>
      </c>
      <c r="D38" s="413" t="s">
        <v>2397</v>
      </c>
      <c r="E38" s="413" t="s">
        <v>2386</v>
      </c>
      <c r="F38" s="413" t="s">
        <v>2519</v>
      </c>
      <c r="G38" s="416" t="s">
        <v>2539</v>
      </c>
      <c r="H38" s="415" t="s">
        <v>2652</v>
      </c>
      <c r="I38">
        <v>13</v>
      </c>
    </row>
    <row r="39" spans="1:9" x14ac:dyDescent="0.25">
      <c r="A39" s="413">
        <v>1584</v>
      </c>
      <c r="B39" s="414">
        <v>0.01</v>
      </c>
      <c r="C39" s="413" t="s">
        <v>2463</v>
      </c>
      <c r="D39" s="413" t="s">
        <v>2398</v>
      </c>
      <c r="E39" s="413" t="s">
        <v>2462</v>
      </c>
      <c r="F39" s="413" t="s">
        <v>2520</v>
      </c>
      <c r="G39" s="416" t="s">
        <v>2533</v>
      </c>
      <c r="H39" s="415" t="s">
        <v>2650</v>
      </c>
      <c r="I39">
        <v>5</v>
      </c>
    </row>
    <row r="40" spans="1:9" x14ac:dyDescent="0.25">
      <c r="A40" s="413">
        <v>1474</v>
      </c>
      <c r="B40" s="414">
        <v>0.01</v>
      </c>
      <c r="C40" s="413" t="s">
        <v>2463</v>
      </c>
      <c r="D40" s="413" t="s">
        <v>2398</v>
      </c>
      <c r="E40" s="413" t="s">
        <v>2411</v>
      </c>
      <c r="F40" s="413" t="s">
        <v>2520</v>
      </c>
      <c r="G40" s="416" t="s">
        <v>2534</v>
      </c>
      <c r="H40" s="415" t="s">
        <v>2650</v>
      </c>
      <c r="I40">
        <v>5</v>
      </c>
    </row>
    <row r="41" spans="1:9" x14ac:dyDescent="0.25">
      <c r="A41" s="413">
        <v>1570</v>
      </c>
      <c r="B41" s="414">
        <v>0.01</v>
      </c>
      <c r="C41" s="413" t="s">
        <v>2463</v>
      </c>
      <c r="D41" s="413" t="s">
        <v>2398</v>
      </c>
      <c r="E41" s="413" t="s">
        <v>2459</v>
      </c>
      <c r="F41" s="413" t="s">
        <v>2520</v>
      </c>
      <c r="G41" s="416" t="s">
        <v>2535</v>
      </c>
      <c r="H41" s="415" t="s">
        <v>2650</v>
      </c>
      <c r="I41">
        <v>5</v>
      </c>
    </row>
    <row r="42" spans="1:9" x14ac:dyDescent="0.25">
      <c r="A42" s="413">
        <v>1575</v>
      </c>
      <c r="B42" s="414">
        <v>0.01</v>
      </c>
      <c r="C42" s="413" t="s">
        <v>2463</v>
      </c>
      <c r="D42" s="413" t="s">
        <v>2398</v>
      </c>
      <c r="E42" s="413" t="s">
        <v>2460</v>
      </c>
      <c r="F42" s="413" t="s">
        <v>2520</v>
      </c>
      <c r="G42" s="416" t="s">
        <v>2536</v>
      </c>
      <c r="H42" s="415" t="s">
        <v>2650</v>
      </c>
      <c r="I42">
        <v>5</v>
      </c>
    </row>
    <row r="43" spans="1:9" x14ac:dyDescent="0.25">
      <c r="A43" s="413">
        <v>1421</v>
      </c>
      <c r="B43" s="414">
        <v>0.01</v>
      </c>
      <c r="C43" s="413" t="s">
        <v>2463</v>
      </c>
      <c r="D43" s="413" t="s">
        <v>2398</v>
      </c>
      <c r="E43" s="413" t="s">
        <v>2395</v>
      </c>
      <c r="F43" s="413" t="s">
        <v>2520</v>
      </c>
      <c r="G43" s="416" t="s">
        <v>2537</v>
      </c>
      <c r="H43" s="415" t="s">
        <v>2652</v>
      </c>
      <c r="I43">
        <v>13</v>
      </c>
    </row>
    <row r="44" spans="1:9" x14ac:dyDescent="0.25">
      <c r="A44" s="413">
        <v>1544</v>
      </c>
      <c r="B44" s="414">
        <v>0.01</v>
      </c>
      <c r="C44" s="413" t="s">
        <v>2463</v>
      </c>
      <c r="D44" s="413" t="s">
        <v>2398</v>
      </c>
      <c r="E44" s="413" t="s">
        <v>2379</v>
      </c>
      <c r="F44" s="413" t="s">
        <v>2520</v>
      </c>
      <c r="G44" s="413" t="s">
        <v>2309</v>
      </c>
      <c r="H44" s="415" t="s">
        <v>2652</v>
      </c>
      <c r="I44">
        <v>13</v>
      </c>
    </row>
    <row r="45" spans="1:9" x14ac:dyDescent="0.25">
      <c r="A45" s="413">
        <v>1414</v>
      </c>
      <c r="B45" s="414">
        <v>0.01</v>
      </c>
      <c r="C45" s="413" t="s">
        <v>2463</v>
      </c>
      <c r="D45" s="413" t="s">
        <v>2398</v>
      </c>
      <c r="E45" s="413" t="s">
        <v>2378</v>
      </c>
      <c r="F45" s="413" t="s">
        <v>2520</v>
      </c>
      <c r="G45" s="416" t="s">
        <v>2304</v>
      </c>
      <c r="H45" s="415" t="s">
        <v>2652</v>
      </c>
      <c r="I45">
        <v>13</v>
      </c>
    </row>
    <row r="46" spans="1:9" x14ac:dyDescent="0.25">
      <c r="A46" s="413">
        <v>1456</v>
      </c>
      <c r="B46" s="414">
        <v>0.01</v>
      </c>
      <c r="C46" s="413" t="s">
        <v>2463</v>
      </c>
      <c r="D46" s="413" t="s">
        <v>2398</v>
      </c>
      <c r="E46" s="413" t="s">
        <v>2384</v>
      </c>
      <c r="F46" s="413" t="s">
        <v>2520</v>
      </c>
      <c r="G46" s="416" t="s">
        <v>2538</v>
      </c>
      <c r="H46" s="415" t="s">
        <v>2652</v>
      </c>
      <c r="I46">
        <v>13</v>
      </c>
    </row>
    <row r="47" spans="1:9" x14ac:dyDescent="0.25">
      <c r="A47" s="413">
        <v>1477</v>
      </c>
      <c r="B47" s="414">
        <v>0.01</v>
      </c>
      <c r="C47" s="413" t="s">
        <v>2463</v>
      </c>
      <c r="D47" s="413" t="s">
        <v>2398</v>
      </c>
      <c r="E47" s="413" t="s">
        <v>2386</v>
      </c>
      <c r="F47" s="413" t="s">
        <v>2520</v>
      </c>
      <c r="G47" s="416" t="s">
        <v>2539</v>
      </c>
      <c r="H47" s="415" t="s">
        <v>2652</v>
      </c>
      <c r="I47">
        <v>13</v>
      </c>
    </row>
    <row r="48" spans="1:9" x14ac:dyDescent="0.25">
      <c r="A48" s="413">
        <v>1585</v>
      </c>
      <c r="B48" s="414">
        <v>0.01</v>
      </c>
      <c r="C48" s="413" t="s">
        <v>2463</v>
      </c>
      <c r="D48" s="413" t="s">
        <v>2399</v>
      </c>
      <c r="E48" s="413" t="s">
        <v>2462</v>
      </c>
      <c r="F48" s="413" t="s">
        <v>2521</v>
      </c>
      <c r="G48" s="416" t="s">
        <v>2533</v>
      </c>
      <c r="H48" s="415" t="s">
        <v>2650</v>
      </c>
      <c r="I48">
        <v>5</v>
      </c>
    </row>
    <row r="49" spans="1:9" x14ac:dyDescent="0.25">
      <c r="A49" s="413">
        <v>1475</v>
      </c>
      <c r="B49" s="414">
        <v>0.01</v>
      </c>
      <c r="C49" s="413" t="s">
        <v>2463</v>
      </c>
      <c r="D49" s="413" t="s">
        <v>2399</v>
      </c>
      <c r="E49" s="413" t="s">
        <v>2411</v>
      </c>
      <c r="F49" s="413" t="s">
        <v>2521</v>
      </c>
      <c r="G49" s="416" t="s">
        <v>2534</v>
      </c>
      <c r="H49" s="415" t="s">
        <v>2650</v>
      </c>
      <c r="I49">
        <v>5</v>
      </c>
    </row>
    <row r="50" spans="1:9" x14ac:dyDescent="0.25">
      <c r="A50" s="413">
        <v>1571</v>
      </c>
      <c r="B50" s="414">
        <v>0.01</v>
      </c>
      <c r="C50" s="413" t="s">
        <v>2463</v>
      </c>
      <c r="D50" s="413" t="s">
        <v>2399</v>
      </c>
      <c r="E50" s="413" t="s">
        <v>2459</v>
      </c>
      <c r="F50" s="413" t="s">
        <v>2521</v>
      </c>
      <c r="G50" s="416" t="s">
        <v>2535</v>
      </c>
      <c r="H50" s="415" t="s">
        <v>2650</v>
      </c>
      <c r="I50">
        <v>5</v>
      </c>
    </row>
    <row r="51" spans="1:9" x14ac:dyDescent="0.25">
      <c r="A51" s="413">
        <v>1576</v>
      </c>
      <c r="B51" s="414">
        <v>0.01</v>
      </c>
      <c r="C51" s="413" t="s">
        <v>2463</v>
      </c>
      <c r="D51" s="413" t="s">
        <v>2399</v>
      </c>
      <c r="E51" s="413" t="s">
        <v>2460</v>
      </c>
      <c r="F51" s="413" t="s">
        <v>2521</v>
      </c>
      <c r="G51" s="416" t="s">
        <v>2536</v>
      </c>
      <c r="H51" s="415" t="s">
        <v>2650</v>
      </c>
      <c r="I51">
        <v>5</v>
      </c>
    </row>
    <row r="52" spans="1:9" x14ac:dyDescent="0.25">
      <c r="A52" s="413">
        <v>1422</v>
      </c>
      <c r="B52" s="414">
        <v>0.01</v>
      </c>
      <c r="C52" s="413" t="s">
        <v>2463</v>
      </c>
      <c r="D52" s="413" t="s">
        <v>2399</v>
      </c>
      <c r="E52" s="413" t="s">
        <v>2395</v>
      </c>
      <c r="F52" s="413" t="s">
        <v>2521</v>
      </c>
      <c r="G52" s="416" t="s">
        <v>2537</v>
      </c>
      <c r="H52" s="415" t="s">
        <v>2652</v>
      </c>
      <c r="I52">
        <v>13</v>
      </c>
    </row>
    <row r="53" spans="1:9" x14ac:dyDescent="0.25">
      <c r="A53" s="413">
        <v>1545</v>
      </c>
      <c r="B53" s="414">
        <v>0.01</v>
      </c>
      <c r="C53" s="413" t="s">
        <v>2463</v>
      </c>
      <c r="D53" s="413" t="s">
        <v>2399</v>
      </c>
      <c r="E53" s="413" t="s">
        <v>2379</v>
      </c>
      <c r="F53" s="413" t="s">
        <v>2521</v>
      </c>
      <c r="G53" s="413" t="s">
        <v>2309</v>
      </c>
      <c r="H53" s="415" t="s">
        <v>2652</v>
      </c>
      <c r="I53">
        <v>13</v>
      </c>
    </row>
    <row r="54" spans="1:9" x14ac:dyDescent="0.25">
      <c r="A54" s="413">
        <v>1415</v>
      </c>
      <c r="B54" s="414">
        <v>0.01</v>
      </c>
      <c r="C54" s="413" t="s">
        <v>2463</v>
      </c>
      <c r="D54" s="413" t="s">
        <v>2399</v>
      </c>
      <c r="E54" s="413" t="s">
        <v>2378</v>
      </c>
      <c r="F54" s="413" t="s">
        <v>2521</v>
      </c>
      <c r="G54" s="416" t="s">
        <v>2304</v>
      </c>
      <c r="H54" s="415" t="s">
        <v>2652</v>
      </c>
      <c r="I54">
        <v>13</v>
      </c>
    </row>
    <row r="55" spans="1:9" x14ac:dyDescent="0.25">
      <c r="A55" s="413">
        <v>1457</v>
      </c>
      <c r="B55" s="414">
        <v>0.01</v>
      </c>
      <c r="C55" s="413" t="s">
        <v>2463</v>
      </c>
      <c r="D55" s="413" t="s">
        <v>2399</v>
      </c>
      <c r="E55" s="413" t="s">
        <v>2384</v>
      </c>
      <c r="F55" s="413" t="s">
        <v>2521</v>
      </c>
      <c r="G55" s="416" t="s">
        <v>2538</v>
      </c>
      <c r="H55" s="415" t="s">
        <v>2652</v>
      </c>
      <c r="I55">
        <v>13</v>
      </c>
    </row>
    <row r="56" spans="1:9" x14ac:dyDescent="0.25">
      <c r="A56" s="413">
        <v>1478</v>
      </c>
      <c r="B56" s="414">
        <v>0.01</v>
      </c>
      <c r="C56" s="413" t="s">
        <v>2463</v>
      </c>
      <c r="D56" s="413" t="s">
        <v>2399</v>
      </c>
      <c r="E56" s="413" t="s">
        <v>2386</v>
      </c>
      <c r="F56" s="413" t="s">
        <v>2521</v>
      </c>
      <c r="G56" s="416" t="s">
        <v>2539</v>
      </c>
      <c r="H56" s="415" t="s">
        <v>2652</v>
      </c>
      <c r="I56">
        <v>13</v>
      </c>
    </row>
    <row r="57" spans="1:9" x14ac:dyDescent="0.25">
      <c r="A57" s="413">
        <v>1504</v>
      </c>
      <c r="B57" s="414">
        <v>0.01</v>
      </c>
      <c r="C57" s="413" t="s">
        <v>2463</v>
      </c>
      <c r="D57" s="413" t="s">
        <v>2419</v>
      </c>
      <c r="E57" s="413" t="s">
        <v>2423</v>
      </c>
      <c r="F57" s="413" t="s">
        <v>2540</v>
      </c>
      <c r="G57" s="416" t="s">
        <v>2541</v>
      </c>
      <c r="H57" s="415" t="s">
        <v>2653</v>
      </c>
      <c r="I57">
        <v>2</v>
      </c>
    </row>
    <row r="58" spans="1:9" x14ac:dyDescent="0.25">
      <c r="A58" s="413">
        <v>1506</v>
      </c>
      <c r="B58" s="414">
        <v>0.01</v>
      </c>
      <c r="C58" s="413" t="s">
        <v>2463</v>
      </c>
      <c r="D58" s="413" t="s">
        <v>2419</v>
      </c>
      <c r="E58" s="413" t="s">
        <v>2424</v>
      </c>
      <c r="F58" s="413" t="s">
        <v>2540</v>
      </c>
      <c r="G58" s="416" t="s">
        <v>2542</v>
      </c>
      <c r="H58" s="415" t="s">
        <v>2653</v>
      </c>
      <c r="I58">
        <v>2</v>
      </c>
    </row>
    <row r="59" spans="1:9" x14ac:dyDescent="0.25">
      <c r="A59" s="413">
        <v>1464</v>
      </c>
      <c r="B59" s="414">
        <v>0.01</v>
      </c>
      <c r="C59" s="413" t="s">
        <v>2463</v>
      </c>
      <c r="D59" s="413" t="s">
        <v>2419</v>
      </c>
      <c r="E59" s="413" t="s">
        <v>2418</v>
      </c>
      <c r="F59" s="413" t="s">
        <v>2540</v>
      </c>
      <c r="G59" s="416" t="s">
        <v>2543</v>
      </c>
      <c r="H59" s="415" t="s">
        <v>2653</v>
      </c>
      <c r="I59">
        <v>2</v>
      </c>
    </row>
    <row r="60" spans="1:9" x14ac:dyDescent="0.25">
      <c r="A60" s="413">
        <v>1502</v>
      </c>
      <c r="B60" s="414">
        <v>0.01</v>
      </c>
      <c r="C60" s="413" t="s">
        <v>2463</v>
      </c>
      <c r="D60" s="413" t="s">
        <v>2419</v>
      </c>
      <c r="E60" s="413" t="s">
        <v>2422</v>
      </c>
      <c r="F60" s="413" t="s">
        <v>2540</v>
      </c>
      <c r="G60" s="416" t="s">
        <v>2544</v>
      </c>
      <c r="H60" s="415" t="s">
        <v>2653</v>
      </c>
      <c r="I60">
        <v>2</v>
      </c>
    </row>
    <row r="61" spans="1:9" x14ac:dyDescent="0.25">
      <c r="A61" s="413">
        <v>1499</v>
      </c>
      <c r="B61" s="414">
        <v>0.01</v>
      </c>
      <c r="C61" s="413" t="s">
        <v>2463</v>
      </c>
      <c r="D61" s="413" t="s">
        <v>2419</v>
      </c>
      <c r="E61" s="413" t="s">
        <v>2426</v>
      </c>
      <c r="F61" s="413" t="s">
        <v>2540</v>
      </c>
      <c r="G61" s="416" t="s">
        <v>2545</v>
      </c>
      <c r="H61" s="415" t="s">
        <v>2653</v>
      </c>
      <c r="I61">
        <v>2</v>
      </c>
    </row>
    <row r="62" spans="1:9" x14ac:dyDescent="0.25">
      <c r="A62" s="413">
        <v>1503</v>
      </c>
      <c r="B62" s="414">
        <v>0.01</v>
      </c>
      <c r="C62" s="413" t="s">
        <v>2463</v>
      </c>
      <c r="D62" s="413" t="s">
        <v>2417</v>
      </c>
      <c r="E62" s="413" t="s">
        <v>2423</v>
      </c>
      <c r="F62" s="413" t="s">
        <v>2546</v>
      </c>
      <c r="G62" s="416" t="s">
        <v>2541</v>
      </c>
      <c r="H62" s="415" t="s">
        <v>2653</v>
      </c>
      <c r="I62">
        <v>2</v>
      </c>
    </row>
    <row r="63" spans="1:9" x14ac:dyDescent="0.25">
      <c r="A63" s="413">
        <v>1505</v>
      </c>
      <c r="B63" s="414">
        <v>0.01</v>
      </c>
      <c r="C63" s="413" t="s">
        <v>2463</v>
      </c>
      <c r="D63" s="413" t="s">
        <v>2417</v>
      </c>
      <c r="E63" s="413" t="s">
        <v>2424</v>
      </c>
      <c r="F63" s="413" t="s">
        <v>2546</v>
      </c>
      <c r="G63" s="416" t="s">
        <v>2542</v>
      </c>
      <c r="H63" s="415" t="s">
        <v>2653</v>
      </c>
      <c r="I63">
        <v>2</v>
      </c>
    </row>
    <row r="64" spans="1:9" x14ac:dyDescent="0.25">
      <c r="A64" s="413">
        <v>1463</v>
      </c>
      <c r="B64" s="414">
        <v>0.01</v>
      </c>
      <c r="C64" s="413" t="s">
        <v>2463</v>
      </c>
      <c r="D64" s="413" t="s">
        <v>2417</v>
      </c>
      <c r="E64" s="413" t="s">
        <v>2418</v>
      </c>
      <c r="F64" s="413" t="s">
        <v>2546</v>
      </c>
      <c r="G64" s="416" t="s">
        <v>2543</v>
      </c>
      <c r="H64" s="415" t="s">
        <v>2653</v>
      </c>
      <c r="I64">
        <v>2</v>
      </c>
    </row>
    <row r="65" spans="1:9" x14ac:dyDescent="0.25">
      <c r="A65" s="413">
        <v>1500</v>
      </c>
      <c r="B65" s="414">
        <v>0.01</v>
      </c>
      <c r="C65" s="413" t="s">
        <v>2463</v>
      </c>
      <c r="D65" s="413" t="s">
        <v>2417</v>
      </c>
      <c r="E65" s="413" t="s">
        <v>2422</v>
      </c>
      <c r="F65" s="413" t="s">
        <v>2546</v>
      </c>
      <c r="G65" s="416" t="s">
        <v>2544</v>
      </c>
      <c r="H65" s="415" t="s">
        <v>2653</v>
      </c>
      <c r="I65">
        <v>2</v>
      </c>
    </row>
    <row r="66" spans="1:9" x14ac:dyDescent="0.25">
      <c r="A66" s="413">
        <v>1496</v>
      </c>
      <c r="B66" s="414">
        <v>0.01</v>
      </c>
      <c r="C66" s="413" t="s">
        <v>2463</v>
      </c>
      <c r="D66" s="413" t="s">
        <v>2417</v>
      </c>
      <c r="E66" s="413" t="s">
        <v>2426</v>
      </c>
      <c r="F66" s="413" t="s">
        <v>2546</v>
      </c>
      <c r="G66" s="416" t="s">
        <v>2545</v>
      </c>
      <c r="H66" s="415" t="s">
        <v>2653</v>
      </c>
      <c r="I66">
        <v>2</v>
      </c>
    </row>
    <row r="67" spans="1:9" x14ac:dyDescent="0.25">
      <c r="A67" s="413">
        <v>1494</v>
      </c>
      <c r="B67" s="414">
        <v>0.01</v>
      </c>
      <c r="C67" s="413" t="s">
        <v>2463</v>
      </c>
      <c r="D67" s="413" t="s">
        <v>2423</v>
      </c>
      <c r="E67" s="413" t="s">
        <v>2425</v>
      </c>
      <c r="F67" s="413" t="s">
        <v>2541</v>
      </c>
      <c r="G67" s="416" t="s">
        <v>2547</v>
      </c>
      <c r="H67" s="415" t="s">
        <v>2653</v>
      </c>
      <c r="I67">
        <v>2</v>
      </c>
    </row>
    <row r="68" spans="1:9" x14ac:dyDescent="0.25">
      <c r="A68" s="413">
        <v>1487</v>
      </c>
      <c r="B68" s="414">
        <v>0.01</v>
      </c>
      <c r="C68" s="413" t="s">
        <v>2463</v>
      </c>
      <c r="D68" s="413" t="s">
        <v>2423</v>
      </c>
      <c r="E68" s="413" t="s">
        <v>2421</v>
      </c>
      <c r="F68" s="413" t="s">
        <v>2541</v>
      </c>
      <c r="G68" s="416" t="s">
        <v>2548</v>
      </c>
      <c r="H68" s="415" t="s">
        <v>2653</v>
      </c>
      <c r="I68">
        <v>2</v>
      </c>
    </row>
    <row r="69" spans="1:9" x14ac:dyDescent="0.25">
      <c r="A69" s="413">
        <v>1495</v>
      </c>
      <c r="B69" s="414">
        <v>0.01</v>
      </c>
      <c r="C69" s="413" t="s">
        <v>2463</v>
      </c>
      <c r="D69" s="413" t="s">
        <v>2424</v>
      </c>
      <c r="E69" s="413" t="s">
        <v>2425</v>
      </c>
      <c r="F69" s="415" t="s">
        <v>2542</v>
      </c>
      <c r="G69" s="416" t="s">
        <v>2547</v>
      </c>
      <c r="H69" s="415" t="s">
        <v>2653</v>
      </c>
      <c r="I69">
        <v>2</v>
      </c>
    </row>
    <row r="70" spans="1:9" x14ac:dyDescent="0.25">
      <c r="A70" s="413">
        <v>1490</v>
      </c>
      <c r="B70" s="414">
        <v>0.01</v>
      </c>
      <c r="C70" s="413" t="s">
        <v>2463</v>
      </c>
      <c r="D70" s="413" t="s">
        <v>2424</v>
      </c>
      <c r="E70" s="413" t="s">
        <v>2421</v>
      </c>
      <c r="F70" s="415" t="s">
        <v>2542</v>
      </c>
      <c r="G70" s="416" t="s">
        <v>2548</v>
      </c>
      <c r="H70" s="415" t="s">
        <v>2653</v>
      </c>
      <c r="I70">
        <v>2</v>
      </c>
    </row>
    <row r="71" spans="1:9" x14ac:dyDescent="0.25">
      <c r="A71" s="413">
        <v>1493</v>
      </c>
      <c r="B71" s="414">
        <v>0.01</v>
      </c>
      <c r="C71" s="413" t="s">
        <v>2463</v>
      </c>
      <c r="D71" s="413" t="s">
        <v>2418</v>
      </c>
      <c r="E71" s="413" t="s">
        <v>2425</v>
      </c>
      <c r="F71" s="415" t="s">
        <v>2543</v>
      </c>
      <c r="G71" s="416" t="s">
        <v>2547</v>
      </c>
      <c r="H71" s="415" t="s">
        <v>2653</v>
      </c>
      <c r="I71">
        <v>2</v>
      </c>
    </row>
    <row r="72" spans="1:9" x14ac:dyDescent="0.25">
      <c r="A72" s="413">
        <v>1485</v>
      </c>
      <c r="B72" s="414">
        <v>0.01</v>
      </c>
      <c r="C72" s="413" t="s">
        <v>2463</v>
      </c>
      <c r="D72" s="413" t="s">
        <v>2418</v>
      </c>
      <c r="E72" s="413" t="s">
        <v>2421</v>
      </c>
      <c r="F72" s="415" t="s">
        <v>2543</v>
      </c>
      <c r="G72" s="416" t="s">
        <v>2548</v>
      </c>
      <c r="H72" s="415" t="s">
        <v>2653</v>
      </c>
      <c r="I72">
        <v>2</v>
      </c>
    </row>
    <row r="73" spans="1:9" x14ac:dyDescent="0.25">
      <c r="A73" s="417">
        <v>1501</v>
      </c>
      <c r="B73" s="418">
        <v>0.01</v>
      </c>
      <c r="C73" s="417" t="s">
        <v>2463</v>
      </c>
      <c r="D73" s="417" t="s">
        <v>2425</v>
      </c>
      <c r="E73" s="417" t="s">
        <v>2422</v>
      </c>
      <c r="F73" s="419" t="s">
        <v>2547</v>
      </c>
      <c r="G73" s="420" t="s">
        <v>2544</v>
      </c>
      <c r="H73" s="419"/>
      <c r="I73" s="47"/>
    </row>
    <row r="74" spans="1:9" x14ac:dyDescent="0.25">
      <c r="A74" s="413">
        <v>1498</v>
      </c>
      <c r="B74" s="414">
        <v>0.01</v>
      </c>
      <c r="C74" s="413" t="s">
        <v>2463</v>
      </c>
      <c r="D74" s="413" t="s">
        <v>2425</v>
      </c>
      <c r="E74" s="413" t="s">
        <v>2426</v>
      </c>
      <c r="F74" s="413" t="s">
        <v>2547</v>
      </c>
      <c r="G74" s="416" t="s">
        <v>2545</v>
      </c>
      <c r="H74" s="415" t="s">
        <v>2653</v>
      </c>
      <c r="I74">
        <v>2</v>
      </c>
    </row>
    <row r="75" spans="1:9" x14ac:dyDescent="0.25">
      <c r="A75" s="413">
        <v>1486</v>
      </c>
      <c r="B75" s="414">
        <v>0.01</v>
      </c>
      <c r="C75" s="413" t="s">
        <v>2463</v>
      </c>
      <c r="D75" s="413" t="s">
        <v>2422</v>
      </c>
      <c r="E75" s="413" t="s">
        <v>2421</v>
      </c>
      <c r="F75" s="413" t="s">
        <v>2544</v>
      </c>
      <c r="G75" s="416" t="s">
        <v>2548</v>
      </c>
      <c r="H75" s="415" t="s">
        <v>2653</v>
      </c>
      <c r="I75">
        <v>2</v>
      </c>
    </row>
    <row r="76" spans="1:9" x14ac:dyDescent="0.25">
      <c r="A76" s="413">
        <v>1497</v>
      </c>
      <c r="B76" s="414">
        <v>0.01</v>
      </c>
      <c r="C76" s="413" t="s">
        <v>2463</v>
      </c>
      <c r="D76" s="413" t="s">
        <v>2421</v>
      </c>
      <c r="E76" s="413" t="s">
        <v>2426</v>
      </c>
      <c r="F76" s="413" t="s">
        <v>2548</v>
      </c>
      <c r="G76" s="416" t="s">
        <v>2545</v>
      </c>
      <c r="H76" s="415" t="s">
        <v>2653</v>
      </c>
      <c r="I76">
        <v>2</v>
      </c>
    </row>
    <row r="77" spans="1:9" ht="25.5" x14ac:dyDescent="0.25">
      <c r="A77" s="413">
        <v>364</v>
      </c>
      <c r="B77" s="414">
        <v>0.01</v>
      </c>
      <c r="C77" s="413" t="s">
        <v>2396</v>
      </c>
      <c r="D77" s="413" t="s">
        <v>2437</v>
      </c>
      <c r="E77" s="413" t="s">
        <v>2448</v>
      </c>
      <c r="F77" s="413" t="s">
        <v>2549</v>
      </c>
      <c r="G77" s="416" t="s">
        <v>2551</v>
      </c>
      <c r="H77" s="415" t="s">
        <v>2663</v>
      </c>
      <c r="I77">
        <v>11</v>
      </c>
    </row>
    <row r="78" spans="1:9" ht="25.5" x14ac:dyDescent="0.25">
      <c r="A78" s="413">
        <v>366</v>
      </c>
      <c r="B78" s="414">
        <v>0.01</v>
      </c>
      <c r="C78" s="413" t="s">
        <v>2396</v>
      </c>
      <c r="D78" s="413" t="s">
        <v>2437</v>
      </c>
      <c r="E78" s="413" t="s">
        <v>2450</v>
      </c>
      <c r="F78" s="413" t="s">
        <v>2549</v>
      </c>
      <c r="G78" s="416" t="s">
        <v>2550</v>
      </c>
      <c r="H78" s="415" t="s">
        <v>2663</v>
      </c>
      <c r="I78">
        <v>11</v>
      </c>
    </row>
    <row r="79" spans="1:9" ht="25.5" x14ac:dyDescent="0.25">
      <c r="A79" s="413">
        <v>342</v>
      </c>
      <c r="B79" s="414">
        <v>0.01</v>
      </c>
      <c r="C79" s="413" t="s">
        <v>2396</v>
      </c>
      <c r="D79" s="413" t="s">
        <v>2437</v>
      </c>
      <c r="E79" s="413" t="s">
        <v>2438</v>
      </c>
      <c r="F79" s="413" t="s">
        <v>2549</v>
      </c>
      <c r="G79" s="416" t="s">
        <v>2552</v>
      </c>
      <c r="H79" s="415" t="s">
        <v>2663</v>
      </c>
      <c r="I79">
        <v>11</v>
      </c>
    </row>
    <row r="80" spans="1:9" ht="25.5" x14ac:dyDescent="0.25">
      <c r="A80" s="413">
        <v>367</v>
      </c>
      <c r="B80" s="414">
        <v>0.01</v>
      </c>
      <c r="C80" s="413" t="s">
        <v>2396</v>
      </c>
      <c r="D80" s="413" t="s">
        <v>2437</v>
      </c>
      <c r="E80" s="413" t="s">
        <v>2451</v>
      </c>
      <c r="F80" s="413" t="s">
        <v>2549</v>
      </c>
      <c r="G80" s="416" t="s">
        <v>2553</v>
      </c>
      <c r="H80" s="415" t="s">
        <v>2663</v>
      </c>
      <c r="I80">
        <v>11</v>
      </c>
    </row>
    <row r="81" spans="1:9" ht="25.5" x14ac:dyDescent="0.25">
      <c r="A81" s="413">
        <v>343</v>
      </c>
      <c r="B81" s="414">
        <v>0.01</v>
      </c>
      <c r="C81" s="413" t="s">
        <v>2396</v>
      </c>
      <c r="D81" s="413" t="s">
        <v>2437</v>
      </c>
      <c r="E81" s="413" t="s">
        <v>2439</v>
      </c>
      <c r="F81" s="413" t="s">
        <v>2549</v>
      </c>
      <c r="G81" s="416" t="s">
        <v>2554</v>
      </c>
      <c r="H81" s="415" t="s">
        <v>2663</v>
      </c>
      <c r="I81">
        <v>11</v>
      </c>
    </row>
    <row r="82" spans="1:9" ht="25.5" x14ac:dyDescent="0.25">
      <c r="A82" s="413">
        <v>359</v>
      </c>
      <c r="B82" s="414">
        <v>0.01</v>
      </c>
      <c r="C82" s="413" t="s">
        <v>2396</v>
      </c>
      <c r="D82" s="413" t="s">
        <v>2437</v>
      </c>
      <c r="E82" s="413" t="s">
        <v>2447</v>
      </c>
      <c r="F82" s="413" t="s">
        <v>2549</v>
      </c>
      <c r="G82" s="416" t="s">
        <v>2555</v>
      </c>
      <c r="H82" s="415" t="s">
        <v>2663</v>
      </c>
      <c r="I82">
        <v>11</v>
      </c>
    </row>
    <row r="83" spans="1:9" ht="26.25" x14ac:dyDescent="0.25">
      <c r="A83" s="413">
        <v>365</v>
      </c>
      <c r="B83" s="414">
        <v>0.01</v>
      </c>
      <c r="C83" s="413" t="s">
        <v>2396</v>
      </c>
      <c r="D83" s="413" t="s">
        <v>2437</v>
      </c>
      <c r="E83" s="413" t="s">
        <v>2449</v>
      </c>
      <c r="F83" s="413" t="s">
        <v>2549</v>
      </c>
      <c r="G83" s="416" t="s">
        <v>2556</v>
      </c>
      <c r="H83" s="415" t="s">
        <v>2663</v>
      </c>
      <c r="I83">
        <v>11</v>
      </c>
    </row>
    <row r="84" spans="1:9" x14ac:dyDescent="0.25">
      <c r="A84" s="413">
        <v>168</v>
      </c>
      <c r="B84" s="414">
        <v>0.01</v>
      </c>
      <c r="C84" s="413" t="s">
        <v>2376</v>
      </c>
      <c r="D84" s="413" t="s">
        <v>2388</v>
      </c>
      <c r="E84" s="413" t="s">
        <v>2389</v>
      </c>
      <c r="F84" s="413" t="s">
        <v>2557</v>
      </c>
      <c r="G84" s="416" t="s">
        <v>2558</v>
      </c>
      <c r="H84" s="415" t="s">
        <v>2654</v>
      </c>
      <c r="I84">
        <v>12</v>
      </c>
    </row>
    <row r="85" spans="1:9" x14ac:dyDescent="0.25">
      <c r="A85" s="413">
        <v>696</v>
      </c>
      <c r="B85" s="414">
        <v>0.01</v>
      </c>
      <c r="C85" s="413" t="s">
        <v>2463</v>
      </c>
      <c r="D85" s="413" t="s">
        <v>2464</v>
      </c>
      <c r="E85" s="413" t="s">
        <v>2468</v>
      </c>
      <c r="F85" s="413" t="s">
        <v>2560</v>
      </c>
      <c r="G85" s="416" t="s">
        <v>2559</v>
      </c>
      <c r="H85" s="415" t="s">
        <v>2658</v>
      </c>
      <c r="I85">
        <v>8</v>
      </c>
    </row>
    <row r="86" spans="1:9" x14ac:dyDescent="0.25">
      <c r="A86" s="413">
        <v>595</v>
      </c>
      <c r="B86" s="414">
        <v>0.01</v>
      </c>
      <c r="C86" s="413" t="s">
        <v>2463</v>
      </c>
      <c r="D86" s="413" t="s">
        <v>2464</v>
      </c>
      <c r="E86" s="413" t="s">
        <v>2433</v>
      </c>
      <c r="F86" s="413" t="s">
        <v>2560</v>
      </c>
      <c r="G86" s="416" t="s">
        <v>2566</v>
      </c>
      <c r="H86" s="415" t="s">
        <v>2658</v>
      </c>
      <c r="I86">
        <v>8</v>
      </c>
    </row>
    <row r="87" spans="1:9" x14ac:dyDescent="0.25">
      <c r="A87" s="413">
        <v>607</v>
      </c>
      <c r="B87" s="414">
        <v>0.01</v>
      </c>
      <c r="C87" s="413" t="s">
        <v>2463</v>
      </c>
      <c r="D87" s="413" t="s">
        <v>2464</v>
      </c>
      <c r="E87" s="413" t="s">
        <v>2435</v>
      </c>
      <c r="F87" s="413" t="s">
        <v>2560</v>
      </c>
      <c r="G87" s="416" t="s">
        <v>2567</v>
      </c>
      <c r="H87" s="415" t="s">
        <v>2658</v>
      </c>
      <c r="I87">
        <v>8</v>
      </c>
    </row>
    <row r="88" spans="1:9" x14ac:dyDescent="0.25">
      <c r="A88" s="413">
        <v>622</v>
      </c>
      <c r="B88" s="414">
        <v>0.01</v>
      </c>
      <c r="C88" s="413" t="s">
        <v>2463</v>
      </c>
      <c r="D88" s="413" t="s">
        <v>2464</v>
      </c>
      <c r="E88" s="413" t="s">
        <v>2436</v>
      </c>
      <c r="F88" s="413" t="s">
        <v>2560</v>
      </c>
      <c r="G88" s="416" t="s">
        <v>2568</v>
      </c>
      <c r="H88" s="415" t="s">
        <v>2658</v>
      </c>
      <c r="I88">
        <v>8</v>
      </c>
    </row>
    <row r="89" spans="1:9" x14ac:dyDescent="0.25">
      <c r="A89" s="413">
        <v>707</v>
      </c>
      <c r="B89" s="414">
        <v>0.01</v>
      </c>
      <c r="C89" s="413" t="s">
        <v>2463</v>
      </c>
      <c r="D89" s="413" t="s">
        <v>2464</v>
      </c>
      <c r="E89" s="413" t="s">
        <v>2469</v>
      </c>
      <c r="F89" s="413" t="s">
        <v>2560</v>
      </c>
      <c r="G89" s="416" t="s">
        <v>2569</v>
      </c>
      <c r="H89" s="415" t="s">
        <v>2658</v>
      </c>
      <c r="I89">
        <v>8</v>
      </c>
    </row>
    <row r="90" spans="1:9" x14ac:dyDescent="0.25">
      <c r="A90" s="413">
        <v>720</v>
      </c>
      <c r="B90" s="414">
        <v>0.01</v>
      </c>
      <c r="C90" s="413" t="s">
        <v>2463</v>
      </c>
      <c r="D90" s="413" t="s">
        <v>2464</v>
      </c>
      <c r="E90" s="413" t="s">
        <v>2470</v>
      </c>
      <c r="F90" s="413" t="s">
        <v>2560</v>
      </c>
      <c r="G90" s="416" t="s">
        <v>2570</v>
      </c>
      <c r="H90" s="415" t="s">
        <v>2658</v>
      </c>
      <c r="I90">
        <v>8</v>
      </c>
    </row>
    <row r="91" spans="1:9" x14ac:dyDescent="0.25">
      <c r="A91" s="413">
        <v>496</v>
      </c>
      <c r="B91" s="414">
        <v>0.01</v>
      </c>
      <c r="C91" s="413" t="s">
        <v>2463</v>
      </c>
      <c r="D91" s="413" t="s">
        <v>2464</v>
      </c>
      <c r="E91" s="413" t="s">
        <v>2405</v>
      </c>
      <c r="F91" s="413" t="s">
        <v>2560</v>
      </c>
      <c r="G91" s="416" t="s">
        <v>2571</v>
      </c>
      <c r="H91" s="415" t="s">
        <v>2658</v>
      </c>
      <c r="I91">
        <v>8</v>
      </c>
    </row>
    <row r="92" spans="1:9" x14ac:dyDescent="0.25">
      <c r="A92" s="413">
        <v>407</v>
      </c>
      <c r="B92" s="414">
        <v>0.01</v>
      </c>
      <c r="C92" s="413" t="s">
        <v>2463</v>
      </c>
      <c r="D92" s="413" t="s">
        <v>2464</v>
      </c>
      <c r="E92" s="413" t="s">
        <v>2404</v>
      </c>
      <c r="F92" s="413" t="s">
        <v>2560</v>
      </c>
      <c r="G92" s="416" t="s">
        <v>2572</v>
      </c>
      <c r="H92" s="415" t="s">
        <v>2658</v>
      </c>
      <c r="I92">
        <v>8</v>
      </c>
    </row>
    <row r="93" spans="1:9" x14ac:dyDescent="0.25">
      <c r="A93" s="413">
        <v>423</v>
      </c>
      <c r="B93" s="414">
        <v>0.01</v>
      </c>
      <c r="C93" s="413" t="s">
        <v>2463</v>
      </c>
      <c r="D93" s="413" t="s">
        <v>2464</v>
      </c>
      <c r="E93" s="413" t="s">
        <v>2406</v>
      </c>
      <c r="F93" s="413" t="s">
        <v>2560</v>
      </c>
      <c r="G93" s="416" t="s">
        <v>2573</v>
      </c>
      <c r="H93" s="415" t="s">
        <v>2658</v>
      </c>
      <c r="I93">
        <v>8</v>
      </c>
    </row>
    <row r="94" spans="1:9" x14ac:dyDescent="0.25">
      <c r="A94" s="413">
        <v>482</v>
      </c>
      <c r="B94" s="414">
        <v>0.01</v>
      </c>
      <c r="C94" s="413" t="s">
        <v>2463</v>
      </c>
      <c r="D94" s="413" t="s">
        <v>2464</v>
      </c>
      <c r="E94" s="413" t="s">
        <v>2415</v>
      </c>
      <c r="F94" s="413" t="s">
        <v>2560</v>
      </c>
      <c r="G94" s="416" t="s">
        <v>2574</v>
      </c>
      <c r="H94" s="415" t="s">
        <v>2658</v>
      </c>
      <c r="I94">
        <v>8</v>
      </c>
    </row>
    <row r="95" spans="1:9" x14ac:dyDescent="0.25">
      <c r="A95" s="413">
        <v>445</v>
      </c>
      <c r="B95" s="414">
        <v>0.01</v>
      </c>
      <c r="C95" s="413" t="s">
        <v>2463</v>
      </c>
      <c r="D95" s="413" t="s">
        <v>2464</v>
      </c>
      <c r="E95" s="413" t="s">
        <v>2408</v>
      </c>
      <c r="F95" s="413" t="s">
        <v>2560</v>
      </c>
      <c r="G95" s="416" t="s">
        <v>2575</v>
      </c>
      <c r="H95" s="415" t="s">
        <v>2658</v>
      </c>
      <c r="I95">
        <v>8</v>
      </c>
    </row>
    <row r="96" spans="1:9" x14ac:dyDescent="0.25">
      <c r="A96" s="413">
        <v>511</v>
      </c>
      <c r="B96" s="414">
        <v>0.01</v>
      </c>
      <c r="C96" s="413" t="s">
        <v>2463</v>
      </c>
      <c r="D96" s="413" t="s">
        <v>2464</v>
      </c>
      <c r="E96" s="413" t="s">
        <v>2416</v>
      </c>
      <c r="F96" s="413" t="s">
        <v>2560</v>
      </c>
      <c r="G96" s="416" t="s">
        <v>2576</v>
      </c>
      <c r="H96" s="415" t="s">
        <v>2658</v>
      </c>
      <c r="I96">
        <v>8</v>
      </c>
    </row>
    <row r="97" spans="1:9" x14ac:dyDescent="0.25">
      <c r="A97" s="413">
        <v>713</v>
      </c>
      <c r="B97" s="414">
        <v>0.01</v>
      </c>
      <c r="C97" s="413" t="s">
        <v>2463</v>
      </c>
      <c r="D97" s="413" t="s">
        <v>2464</v>
      </c>
      <c r="E97" s="413" t="s">
        <v>2471</v>
      </c>
      <c r="F97" s="413" t="s">
        <v>2560</v>
      </c>
      <c r="G97" s="416" t="s">
        <v>2577</v>
      </c>
      <c r="H97" s="415" t="s">
        <v>2658</v>
      </c>
      <c r="I97">
        <v>8</v>
      </c>
    </row>
    <row r="98" spans="1:9" x14ac:dyDescent="0.25">
      <c r="A98" s="413">
        <v>692</v>
      </c>
      <c r="B98" s="414">
        <v>0.01</v>
      </c>
      <c r="C98" s="413" t="s">
        <v>2463</v>
      </c>
      <c r="D98" s="413" t="s">
        <v>2464</v>
      </c>
      <c r="E98" s="413" t="s">
        <v>2453</v>
      </c>
      <c r="F98" s="413" t="s">
        <v>2560</v>
      </c>
      <c r="G98" s="416" t="s">
        <v>2578</v>
      </c>
      <c r="H98" s="415" t="s">
        <v>2658</v>
      </c>
      <c r="I98">
        <v>8</v>
      </c>
    </row>
    <row r="99" spans="1:9" x14ac:dyDescent="0.25">
      <c r="A99" s="413">
        <v>695</v>
      </c>
      <c r="B99" s="414">
        <v>0.01</v>
      </c>
      <c r="C99" s="413" t="s">
        <v>2463</v>
      </c>
      <c r="D99" s="413" t="s">
        <v>2487</v>
      </c>
      <c r="E99" s="413" t="s">
        <v>2485</v>
      </c>
      <c r="F99" s="413" t="s">
        <v>2561</v>
      </c>
      <c r="G99" s="416" t="s">
        <v>2562</v>
      </c>
      <c r="H99" s="415" t="s">
        <v>2657</v>
      </c>
      <c r="I99">
        <v>6</v>
      </c>
    </row>
    <row r="100" spans="1:9" x14ac:dyDescent="0.25">
      <c r="A100" s="413">
        <v>647</v>
      </c>
      <c r="B100" s="414">
        <v>0.01</v>
      </c>
      <c r="C100" s="413" t="s">
        <v>2463</v>
      </c>
      <c r="D100" s="413" t="s">
        <v>2487</v>
      </c>
      <c r="E100" s="413" t="s">
        <v>2443</v>
      </c>
      <c r="F100" s="413" t="s">
        <v>2561</v>
      </c>
      <c r="G100" s="416" t="s">
        <v>2579</v>
      </c>
      <c r="H100" s="415" t="s">
        <v>2657</v>
      </c>
      <c r="I100">
        <v>6</v>
      </c>
    </row>
    <row r="101" spans="1:9" x14ac:dyDescent="0.25">
      <c r="A101" s="413">
        <v>578</v>
      </c>
      <c r="B101" s="414">
        <v>0.01</v>
      </c>
      <c r="C101" s="413" t="s">
        <v>2463</v>
      </c>
      <c r="D101" s="413" t="s">
        <v>2487</v>
      </c>
      <c r="E101" s="413" t="s">
        <v>2427</v>
      </c>
      <c r="F101" s="413" t="s">
        <v>2561</v>
      </c>
      <c r="G101" s="416" t="s">
        <v>2580</v>
      </c>
      <c r="H101" s="415" t="s">
        <v>2657</v>
      </c>
      <c r="I101">
        <v>6</v>
      </c>
    </row>
    <row r="102" spans="1:9" x14ac:dyDescent="0.25">
      <c r="A102" s="413">
        <v>594</v>
      </c>
      <c r="B102" s="414">
        <v>0.01</v>
      </c>
      <c r="C102" s="413" t="s">
        <v>2463</v>
      </c>
      <c r="D102" s="413" t="s">
        <v>2487</v>
      </c>
      <c r="E102" s="413" t="s">
        <v>2433</v>
      </c>
      <c r="F102" s="413" t="s">
        <v>2561</v>
      </c>
      <c r="G102" s="416" t="s">
        <v>2566</v>
      </c>
      <c r="H102" s="415" t="s">
        <v>2657</v>
      </c>
      <c r="I102">
        <v>6</v>
      </c>
    </row>
    <row r="103" spans="1:9" x14ac:dyDescent="0.25">
      <c r="A103" s="413">
        <v>606</v>
      </c>
      <c r="B103" s="414">
        <v>0.01</v>
      </c>
      <c r="C103" s="413" t="s">
        <v>2463</v>
      </c>
      <c r="D103" s="413" t="s">
        <v>2487</v>
      </c>
      <c r="E103" s="413" t="s">
        <v>2435</v>
      </c>
      <c r="F103" s="413" t="s">
        <v>2561</v>
      </c>
      <c r="G103" s="416" t="s">
        <v>2567</v>
      </c>
      <c r="H103" s="415" t="s">
        <v>2657</v>
      </c>
      <c r="I103">
        <v>6</v>
      </c>
    </row>
    <row r="104" spans="1:9" x14ac:dyDescent="0.25">
      <c r="A104" s="413">
        <v>621</v>
      </c>
      <c r="B104" s="414">
        <v>0.01</v>
      </c>
      <c r="C104" s="413" t="s">
        <v>2463</v>
      </c>
      <c r="D104" s="413" t="s">
        <v>2487</v>
      </c>
      <c r="E104" s="413" t="s">
        <v>2436</v>
      </c>
      <c r="F104" s="413" t="s">
        <v>2561</v>
      </c>
      <c r="G104" s="416" t="s">
        <v>2568</v>
      </c>
      <c r="H104" s="415" t="s">
        <v>2657</v>
      </c>
      <c r="I104">
        <v>6</v>
      </c>
    </row>
    <row r="105" spans="1:9" x14ac:dyDescent="0.25">
      <c r="A105" s="413">
        <v>629</v>
      </c>
      <c r="B105" s="414">
        <v>0.01</v>
      </c>
      <c r="C105" s="413" t="s">
        <v>2463</v>
      </c>
      <c r="D105" s="413" t="s">
        <v>2487</v>
      </c>
      <c r="E105" s="413" t="s">
        <v>2440</v>
      </c>
      <c r="F105" s="413" t="s">
        <v>2561</v>
      </c>
      <c r="G105" s="416" t="s">
        <v>2581</v>
      </c>
      <c r="H105" s="415" t="s">
        <v>2657</v>
      </c>
      <c r="I105">
        <v>6</v>
      </c>
    </row>
    <row r="106" spans="1:9" x14ac:dyDescent="0.25">
      <c r="A106" s="413">
        <v>645</v>
      </c>
      <c r="B106" s="414">
        <v>0.01</v>
      </c>
      <c r="C106" s="413" t="s">
        <v>2463</v>
      </c>
      <c r="D106" s="413" t="s">
        <v>2487</v>
      </c>
      <c r="E106" s="413" t="s">
        <v>2442</v>
      </c>
      <c r="F106" s="413" t="s">
        <v>2561</v>
      </c>
      <c r="G106" s="416" t="s">
        <v>2582</v>
      </c>
      <c r="H106" s="415" t="s">
        <v>2657</v>
      </c>
      <c r="I106">
        <v>6</v>
      </c>
    </row>
    <row r="107" spans="1:9" x14ac:dyDescent="0.25">
      <c r="A107" s="413">
        <v>637</v>
      </c>
      <c r="B107" s="414">
        <v>0.01</v>
      </c>
      <c r="C107" s="413" t="s">
        <v>2463</v>
      </c>
      <c r="D107" s="413" t="s">
        <v>2487</v>
      </c>
      <c r="E107" s="413" t="s">
        <v>2441</v>
      </c>
      <c r="F107" s="413" t="s">
        <v>2561</v>
      </c>
      <c r="G107" s="416" t="s">
        <v>2583</v>
      </c>
      <c r="H107" s="415" t="s">
        <v>2657</v>
      </c>
      <c r="I107">
        <v>6</v>
      </c>
    </row>
    <row r="108" spans="1:9" x14ac:dyDescent="0.25">
      <c r="A108" s="413">
        <v>576</v>
      </c>
      <c r="B108" s="414">
        <v>0.01</v>
      </c>
      <c r="C108" s="413" t="s">
        <v>2463</v>
      </c>
      <c r="D108" s="413" t="s">
        <v>2487</v>
      </c>
      <c r="E108" s="413" t="s">
        <v>2430</v>
      </c>
      <c r="F108" s="413" t="s">
        <v>2561</v>
      </c>
      <c r="G108" s="416" t="s">
        <v>2584</v>
      </c>
      <c r="H108" s="415" t="s">
        <v>2657</v>
      </c>
      <c r="I108">
        <v>6</v>
      </c>
    </row>
    <row r="109" spans="1:9" x14ac:dyDescent="0.25">
      <c r="A109" s="413">
        <v>690</v>
      </c>
      <c r="B109" s="414">
        <v>0.01</v>
      </c>
      <c r="C109" s="413" t="s">
        <v>2463</v>
      </c>
      <c r="D109" s="413" t="s">
        <v>2487</v>
      </c>
      <c r="E109" s="413" t="s">
        <v>2453</v>
      </c>
      <c r="F109" s="413" t="s">
        <v>2561</v>
      </c>
      <c r="G109" s="416" t="s">
        <v>2578</v>
      </c>
      <c r="H109" s="415" t="s">
        <v>2657</v>
      </c>
      <c r="I109">
        <v>6</v>
      </c>
    </row>
    <row r="110" spans="1:9" x14ac:dyDescent="0.25">
      <c r="A110" s="413">
        <v>587</v>
      </c>
      <c r="B110" s="414">
        <v>0.01</v>
      </c>
      <c r="C110" s="413" t="s">
        <v>2463</v>
      </c>
      <c r="D110" s="413" t="s">
        <v>2468</v>
      </c>
      <c r="E110" s="413" t="s">
        <v>2432</v>
      </c>
      <c r="F110" s="413" t="s">
        <v>2559</v>
      </c>
      <c r="G110" s="416" t="s">
        <v>2585</v>
      </c>
      <c r="H110" s="415" t="s">
        <v>2658</v>
      </c>
      <c r="I110">
        <v>8</v>
      </c>
    </row>
    <row r="111" spans="1:9" x14ac:dyDescent="0.25">
      <c r="A111" s="413">
        <v>584</v>
      </c>
      <c r="B111" s="414">
        <v>0.01</v>
      </c>
      <c r="C111" s="413" t="s">
        <v>2463</v>
      </c>
      <c r="D111" s="413" t="s">
        <v>2468</v>
      </c>
      <c r="E111" s="413" t="s">
        <v>2431</v>
      </c>
      <c r="F111" s="413" t="s">
        <v>2559</v>
      </c>
      <c r="G111" s="416" t="s">
        <v>2586</v>
      </c>
      <c r="H111" s="415" t="s">
        <v>2658</v>
      </c>
      <c r="I111">
        <v>8</v>
      </c>
    </row>
    <row r="112" spans="1:9" x14ac:dyDescent="0.25">
      <c r="A112" s="413">
        <v>599</v>
      </c>
      <c r="B112" s="414">
        <v>0.01</v>
      </c>
      <c r="C112" s="413" t="s">
        <v>2463</v>
      </c>
      <c r="D112" s="413" t="s">
        <v>2468</v>
      </c>
      <c r="E112" s="413" t="s">
        <v>2434</v>
      </c>
      <c r="F112" s="413" t="s">
        <v>2559</v>
      </c>
      <c r="G112" s="416" t="s">
        <v>2587</v>
      </c>
      <c r="H112" s="415" t="s">
        <v>2658</v>
      </c>
      <c r="I112">
        <v>8</v>
      </c>
    </row>
    <row r="113" spans="1:9" x14ac:dyDescent="0.25">
      <c r="A113" s="413">
        <v>697</v>
      </c>
      <c r="B113" s="414">
        <v>0.01</v>
      </c>
      <c r="C113" s="413" t="s">
        <v>2463</v>
      </c>
      <c r="D113" s="413" t="s">
        <v>2468</v>
      </c>
      <c r="E113" s="413" t="s">
        <v>2465</v>
      </c>
      <c r="F113" s="413" t="s">
        <v>2559</v>
      </c>
      <c r="G113" s="416" t="s">
        <v>2588</v>
      </c>
      <c r="H113" s="415" t="s">
        <v>2658</v>
      </c>
      <c r="I113">
        <v>8</v>
      </c>
    </row>
    <row r="114" spans="1:9" x14ac:dyDescent="0.25">
      <c r="A114" s="413">
        <v>729</v>
      </c>
      <c r="B114" s="414">
        <v>0.01</v>
      </c>
      <c r="C114" s="413" t="s">
        <v>2463</v>
      </c>
      <c r="D114" s="413" t="s">
        <v>2468</v>
      </c>
      <c r="E114" s="413" t="s">
        <v>2467</v>
      </c>
      <c r="F114" s="413" t="s">
        <v>2559</v>
      </c>
      <c r="G114" s="416" t="s">
        <v>2590</v>
      </c>
      <c r="H114" s="415" t="s">
        <v>2658</v>
      </c>
      <c r="I114">
        <v>8</v>
      </c>
    </row>
    <row r="115" spans="1:9" x14ac:dyDescent="0.25">
      <c r="A115" s="413">
        <v>522</v>
      </c>
      <c r="B115" s="414">
        <v>0.01</v>
      </c>
      <c r="C115" s="413" t="s">
        <v>2463</v>
      </c>
      <c r="D115" s="413" t="s">
        <v>2468</v>
      </c>
      <c r="E115" s="413" t="s">
        <v>2407</v>
      </c>
      <c r="F115" s="413" t="s">
        <v>2559</v>
      </c>
      <c r="G115" s="416" t="s">
        <v>2598</v>
      </c>
      <c r="H115" s="415" t="s">
        <v>2658</v>
      </c>
      <c r="I115">
        <v>8</v>
      </c>
    </row>
    <row r="116" spans="1:9" x14ac:dyDescent="0.25">
      <c r="A116" s="413">
        <v>459</v>
      </c>
      <c r="B116" s="414">
        <v>0.01</v>
      </c>
      <c r="C116" s="413" t="s">
        <v>2463</v>
      </c>
      <c r="D116" s="413" t="s">
        <v>2468</v>
      </c>
      <c r="E116" s="413" t="s">
        <v>2403</v>
      </c>
      <c r="F116" s="413" t="s">
        <v>2559</v>
      </c>
      <c r="G116" s="416" t="s">
        <v>2599</v>
      </c>
      <c r="H116" s="415" t="s">
        <v>2658</v>
      </c>
      <c r="I116">
        <v>8</v>
      </c>
    </row>
    <row r="117" spans="1:9" x14ac:dyDescent="0.25">
      <c r="A117" s="413">
        <v>422</v>
      </c>
      <c r="B117" s="414">
        <v>0.01</v>
      </c>
      <c r="C117" s="413" t="s">
        <v>2463</v>
      </c>
      <c r="D117" s="413" t="s">
        <v>2468</v>
      </c>
      <c r="E117" s="413" t="s">
        <v>2406</v>
      </c>
      <c r="F117" s="413" t="s">
        <v>2559</v>
      </c>
      <c r="G117" s="416" t="s">
        <v>2573</v>
      </c>
      <c r="H117" s="415" t="s">
        <v>2658</v>
      </c>
      <c r="I117">
        <v>8</v>
      </c>
    </row>
    <row r="118" spans="1:9" x14ac:dyDescent="0.25">
      <c r="A118" s="413">
        <v>481</v>
      </c>
      <c r="B118" s="414">
        <v>0.01</v>
      </c>
      <c r="C118" s="413" t="s">
        <v>2463</v>
      </c>
      <c r="D118" s="413" t="s">
        <v>2468</v>
      </c>
      <c r="E118" s="413" t="s">
        <v>2415</v>
      </c>
      <c r="F118" s="413" t="s">
        <v>2559</v>
      </c>
      <c r="G118" s="416" t="s">
        <v>2574</v>
      </c>
      <c r="H118" s="415" t="s">
        <v>2658</v>
      </c>
      <c r="I118">
        <v>8</v>
      </c>
    </row>
    <row r="119" spans="1:9" x14ac:dyDescent="0.25">
      <c r="A119" s="413">
        <v>444</v>
      </c>
      <c r="B119" s="414">
        <v>0.01</v>
      </c>
      <c r="C119" s="413" t="s">
        <v>2463</v>
      </c>
      <c r="D119" s="413" t="s">
        <v>2468</v>
      </c>
      <c r="E119" s="413" t="s">
        <v>2408</v>
      </c>
      <c r="F119" s="413" t="s">
        <v>2559</v>
      </c>
      <c r="G119" s="416" t="s">
        <v>2575</v>
      </c>
      <c r="H119" s="415" t="s">
        <v>2658</v>
      </c>
      <c r="I119">
        <v>8</v>
      </c>
    </row>
    <row r="120" spans="1:9" x14ac:dyDescent="0.25">
      <c r="A120" s="413">
        <v>510</v>
      </c>
      <c r="B120" s="414">
        <v>0.01</v>
      </c>
      <c r="C120" s="413" t="s">
        <v>2463</v>
      </c>
      <c r="D120" s="413" t="s">
        <v>2468</v>
      </c>
      <c r="E120" s="413" t="s">
        <v>2416</v>
      </c>
      <c r="F120" s="413" t="s">
        <v>2559</v>
      </c>
      <c r="G120" s="416" t="s">
        <v>2576</v>
      </c>
      <c r="H120" s="415" t="s">
        <v>2658</v>
      </c>
      <c r="I120">
        <v>8</v>
      </c>
    </row>
    <row r="121" spans="1:9" x14ac:dyDescent="0.25">
      <c r="A121" s="413">
        <v>701</v>
      </c>
      <c r="B121" s="414">
        <v>0.01</v>
      </c>
      <c r="C121" s="413" t="s">
        <v>2463</v>
      </c>
      <c r="D121" s="413" t="s">
        <v>2468</v>
      </c>
      <c r="E121" s="413" t="s">
        <v>2466</v>
      </c>
      <c r="F121" s="413" t="s">
        <v>2559</v>
      </c>
      <c r="G121" s="416" t="s">
        <v>2591</v>
      </c>
      <c r="H121" s="415" t="s">
        <v>2658</v>
      </c>
      <c r="I121">
        <v>8</v>
      </c>
    </row>
    <row r="122" spans="1:9" x14ac:dyDescent="0.25">
      <c r="A122" s="413">
        <v>678</v>
      </c>
      <c r="B122" s="414">
        <v>0.01</v>
      </c>
      <c r="C122" s="413" t="s">
        <v>2463</v>
      </c>
      <c r="D122" s="413" t="s">
        <v>2468</v>
      </c>
      <c r="E122" s="413" t="s">
        <v>2452</v>
      </c>
      <c r="F122" s="413" t="s">
        <v>2559</v>
      </c>
      <c r="G122" s="416" t="s">
        <v>2592</v>
      </c>
      <c r="H122" s="415" t="s">
        <v>2658</v>
      </c>
      <c r="I122">
        <v>8</v>
      </c>
    </row>
    <row r="123" spans="1:9" x14ac:dyDescent="0.25">
      <c r="A123" s="413">
        <v>665</v>
      </c>
      <c r="B123" s="414">
        <v>0.01</v>
      </c>
      <c r="C123" s="413" t="s">
        <v>2463</v>
      </c>
      <c r="D123" s="413" t="s">
        <v>2485</v>
      </c>
      <c r="E123" s="413" t="s">
        <v>2486</v>
      </c>
      <c r="F123" s="413" t="s">
        <v>2562</v>
      </c>
      <c r="G123" s="416" t="s">
        <v>2593</v>
      </c>
      <c r="H123" s="415" t="s">
        <v>2657</v>
      </c>
      <c r="I123">
        <v>6</v>
      </c>
    </row>
    <row r="124" spans="1:9" x14ac:dyDescent="0.25">
      <c r="A124" s="413">
        <v>568</v>
      </c>
      <c r="B124" s="414">
        <v>0.01</v>
      </c>
      <c r="C124" s="413" t="s">
        <v>2463</v>
      </c>
      <c r="D124" s="413" t="s">
        <v>2485</v>
      </c>
      <c r="E124" s="413" t="s">
        <v>2429</v>
      </c>
      <c r="F124" s="413" t="s">
        <v>2562</v>
      </c>
      <c r="G124" s="416" t="s">
        <v>2594</v>
      </c>
      <c r="H124" s="415" t="s">
        <v>2657</v>
      </c>
      <c r="I124">
        <v>6</v>
      </c>
    </row>
    <row r="125" spans="1:9" x14ac:dyDescent="0.25">
      <c r="A125" s="413">
        <v>586</v>
      </c>
      <c r="B125" s="414">
        <v>0.01</v>
      </c>
      <c r="C125" s="413" t="s">
        <v>2463</v>
      </c>
      <c r="D125" s="413" t="s">
        <v>2485</v>
      </c>
      <c r="E125" s="413" t="s">
        <v>2432</v>
      </c>
      <c r="F125" s="413" t="s">
        <v>2562</v>
      </c>
      <c r="G125" s="416" t="s">
        <v>2561</v>
      </c>
      <c r="H125" s="415" t="s">
        <v>2657</v>
      </c>
      <c r="I125">
        <v>6</v>
      </c>
    </row>
    <row r="126" spans="1:9" x14ac:dyDescent="0.25">
      <c r="A126" s="413">
        <v>583</v>
      </c>
      <c r="B126" s="414">
        <v>0.01</v>
      </c>
      <c r="C126" s="413" t="s">
        <v>2463</v>
      </c>
      <c r="D126" s="413" t="s">
        <v>2485</v>
      </c>
      <c r="E126" s="413" t="s">
        <v>2431</v>
      </c>
      <c r="F126" s="413" t="s">
        <v>2562</v>
      </c>
      <c r="G126" s="416" t="s">
        <v>2586</v>
      </c>
      <c r="H126" s="415" t="s">
        <v>2657</v>
      </c>
      <c r="I126">
        <v>6</v>
      </c>
    </row>
    <row r="127" spans="1:9" x14ac:dyDescent="0.25">
      <c r="A127" s="413">
        <v>598</v>
      </c>
      <c r="B127" s="414">
        <v>0.01</v>
      </c>
      <c r="C127" s="413" t="s">
        <v>2463</v>
      </c>
      <c r="D127" s="413" t="s">
        <v>2485</v>
      </c>
      <c r="E127" s="413" t="s">
        <v>2434</v>
      </c>
      <c r="F127" s="413" t="s">
        <v>2562</v>
      </c>
      <c r="G127" s="416" t="s">
        <v>2587</v>
      </c>
      <c r="H127" s="415" t="s">
        <v>2657</v>
      </c>
      <c r="I127">
        <v>6</v>
      </c>
    </row>
    <row r="128" spans="1:9" x14ac:dyDescent="0.25">
      <c r="A128" s="413">
        <v>664</v>
      </c>
      <c r="B128" s="414">
        <v>0.01</v>
      </c>
      <c r="C128" s="413" t="s">
        <v>2463</v>
      </c>
      <c r="D128" s="413" t="s">
        <v>2485</v>
      </c>
      <c r="E128" s="413" t="s">
        <v>2446</v>
      </c>
      <c r="F128" s="413" t="s">
        <v>2562</v>
      </c>
      <c r="G128" s="416" t="s">
        <v>2589</v>
      </c>
      <c r="H128" s="415" t="s">
        <v>2657</v>
      </c>
      <c r="I128">
        <v>6</v>
      </c>
    </row>
    <row r="129" spans="1:9" x14ac:dyDescent="0.25">
      <c r="A129" s="413">
        <v>659</v>
      </c>
      <c r="B129" s="414">
        <v>0.01</v>
      </c>
      <c r="C129" s="413" t="s">
        <v>2463</v>
      </c>
      <c r="D129" s="413" t="s">
        <v>2485</v>
      </c>
      <c r="E129" s="413" t="s">
        <v>2445</v>
      </c>
      <c r="F129" s="413" t="s">
        <v>2562</v>
      </c>
      <c r="G129" s="416" t="s">
        <v>2595</v>
      </c>
      <c r="H129" s="415" t="s">
        <v>2657</v>
      </c>
      <c r="I129">
        <v>6</v>
      </c>
    </row>
    <row r="130" spans="1:9" x14ac:dyDescent="0.25">
      <c r="A130" s="413">
        <v>653</v>
      </c>
      <c r="B130" s="414">
        <v>0.01</v>
      </c>
      <c r="C130" s="413" t="s">
        <v>2463</v>
      </c>
      <c r="D130" s="413" t="s">
        <v>2485</v>
      </c>
      <c r="E130" s="413" t="s">
        <v>2444</v>
      </c>
      <c r="F130" s="413" t="s">
        <v>2562</v>
      </c>
      <c r="G130" s="416" t="s">
        <v>2596</v>
      </c>
      <c r="H130" s="415" t="s">
        <v>2657</v>
      </c>
      <c r="I130">
        <v>6</v>
      </c>
    </row>
    <row r="131" spans="1:9" x14ac:dyDescent="0.25">
      <c r="A131" s="413">
        <v>567</v>
      </c>
      <c r="B131" s="414">
        <v>0.01</v>
      </c>
      <c r="C131" s="413" t="s">
        <v>2463</v>
      </c>
      <c r="D131" s="413" t="s">
        <v>2485</v>
      </c>
      <c r="E131" s="413" t="s">
        <v>2428</v>
      </c>
      <c r="F131" s="413" t="s">
        <v>2562</v>
      </c>
      <c r="G131" s="416" t="s">
        <v>2597</v>
      </c>
      <c r="H131" s="415" t="s">
        <v>2657</v>
      </c>
      <c r="I131">
        <v>6</v>
      </c>
    </row>
    <row r="132" spans="1:9" x14ac:dyDescent="0.25">
      <c r="A132" s="413">
        <v>677</v>
      </c>
      <c r="B132" s="414">
        <v>0.01</v>
      </c>
      <c r="C132" s="413" t="s">
        <v>2463</v>
      </c>
      <c r="D132" s="413" t="s">
        <v>2485</v>
      </c>
      <c r="E132" s="413" t="s">
        <v>2452</v>
      </c>
      <c r="F132" s="413" t="s">
        <v>2562</v>
      </c>
      <c r="G132" s="416" t="s">
        <v>2592</v>
      </c>
      <c r="H132" s="415" t="s">
        <v>2657</v>
      </c>
      <c r="I132">
        <v>6</v>
      </c>
    </row>
    <row r="133" spans="1:9" x14ac:dyDescent="0.25">
      <c r="A133" s="413">
        <v>1447</v>
      </c>
      <c r="B133" s="414">
        <v>0.01</v>
      </c>
      <c r="C133" s="413" t="s">
        <v>2463</v>
      </c>
      <c r="D133" s="413" t="s">
        <v>2412</v>
      </c>
      <c r="E133" s="413" t="s">
        <v>2414</v>
      </c>
      <c r="F133" s="413" t="s">
        <v>2563</v>
      </c>
      <c r="G133" s="397" t="s">
        <v>2600</v>
      </c>
      <c r="H133" s="415" t="s">
        <v>2305</v>
      </c>
      <c r="I133">
        <v>4</v>
      </c>
    </row>
    <row r="134" spans="1:9" x14ac:dyDescent="0.25">
      <c r="A134" s="413">
        <v>1446</v>
      </c>
      <c r="B134" s="414">
        <v>0.01</v>
      </c>
      <c r="C134" s="413" t="s">
        <v>2463</v>
      </c>
      <c r="D134" s="413" t="s">
        <v>2412</v>
      </c>
      <c r="E134" s="413" t="s">
        <v>2413</v>
      </c>
      <c r="F134" s="413" t="s">
        <v>2563</v>
      </c>
      <c r="G134" s="416" t="s">
        <v>2601</v>
      </c>
      <c r="H134" s="415" t="s">
        <v>2305</v>
      </c>
      <c r="I134">
        <v>4</v>
      </c>
    </row>
    <row r="135" spans="1:9" x14ac:dyDescent="0.25">
      <c r="A135" s="421">
        <v>1467</v>
      </c>
      <c r="B135" s="422">
        <v>0.01</v>
      </c>
      <c r="C135" s="421" t="s">
        <v>2463</v>
      </c>
      <c r="D135" s="421" t="s">
        <v>2412</v>
      </c>
      <c r="E135" s="421" t="s">
        <v>2420</v>
      </c>
      <c r="F135" s="421" t="s">
        <v>2563</v>
      </c>
      <c r="G135" s="423" t="s">
        <v>2602</v>
      </c>
      <c r="H135" s="424" t="s">
        <v>2305</v>
      </c>
      <c r="I135">
        <v>4</v>
      </c>
    </row>
    <row r="136" spans="1:9" x14ac:dyDescent="0.25">
      <c r="A136" s="421">
        <v>469</v>
      </c>
      <c r="B136" s="422">
        <v>0.01</v>
      </c>
      <c r="C136" s="421" t="s">
        <v>2463</v>
      </c>
      <c r="D136" s="421" t="s">
        <v>2456</v>
      </c>
      <c r="E136" s="421" t="s">
        <v>2413</v>
      </c>
      <c r="F136" s="421" t="s">
        <v>2564</v>
      </c>
      <c r="G136" s="423" t="s">
        <v>2601</v>
      </c>
      <c r="H136" s="424" t="s">
        <v>2305</v>
      </c>
      <c r="I136">
        <v>4</v>
      </c>
    </row>
    <row r="137" spans="1:9" x14ac:dyDescent="0.25">
      <c r="A137" s="421">
        <v>526</v>
      </c>
      <c r="B137" s="422">
        <v>0.01</v>
      </c>
      <c r="C137" s="421" t="s">
        <v>2463</v>
      </c>
      <c r="D137" s="421" t="s">
        <v>2456</v>
      </c>
      <c r="E137" s="421" t="s">
        <v>2420</v>
      </c>
      <c r="F137" s="421" t="s">
        <v>2564</v>
      </c>
      <c r="G137" s="423" t="s">
        <v>2602</v>
      </c>
      <c r="H137" s="424" t="s">
        <v>2305</v>
      </c>
      <c r="I137">
        <v>4</v>
      </c>
    </row>
    <row r="138" spans="1:9" x14ac:dyDescent="0.25">
      <c r="A138" s="413">
        <v>1567</v>
      </c>
      <c r="B138" s="414">
        <v>0.01</v>
      </c>
      <c r="C138" s="413" t="s">
        <v>2463</v>
      </c>
      <c r="D138" s="413" t="s">
        <v>2414</v>
      </c>
      <c r="E138" s="413" t="s">
        <v>2456</v>
      </c>
      <c r="F138" s="413" t="s">
        <v>2565</v>
      </c>
      <c r="G138" s="416" t="s">
        <v>2601</v>
      </c>
      <c r="H138" s="415" t="s">
        <v>2305</v>
      </c>
      <c r="I138">
        <v>4</v>
      </c>
    </row>
    <row r="139" spans="1:9" x14ac:dyDescent="0.25">
      <c r="A139" s="413">
        <v>547</v>
      </c>
      <c r="B139" s="414">
        <v>0.01</v>
      </c>
      <c r="C139" s="413" t="s">
        <v>2463</v>
      </c>
      <c r="D139" s="413" t="s">
        <v>2479</v>
      </c>
      <c r="E139" s="413" t="s">
        <v>2474</v>
      </c>
      <c r="F139" s="413" t="s">
        <v>2603</v>
      </c>
      <c r="G139" s="416" t="s">
        <v>2605</v>
      </c>
      <c r="H139" s="415" t="s">
        <v>2657</v>
      </c>
      <c r="I139">
        <v>6</v>
      </c>
    </row>
    <row r="140" spans="1:9" x14ac:dyDescent="0.25">
      <c r="A140" s="421">
        <v>561</v>
      </c>
      <c r="B140" s="422">
        <v>0.01</v>
      </c>
      <c r="C140" s="421" t="s">
        <v>2463</v>
      </c>
      <c r="D140" s="421" t="s">
        <v>2479</v>
      </c>
      <c r="E140" s="421" t="s">
        <v>2484</v>
      </c>
      <c r="F140" s="421" t="s">
        <v>2603</v>
      </c>
      <c r="G140" s="423" t="s">
        <v>2606</v>
      </c>
      <c r="H140" s="415" t="s">
        <v>2657</v>
      </c>
      <c r="I140">
        <v>6</v>
      </c>
    </row>
    <row r="141" spans="1:9" x14ac:dyDescent="0.25">
      <c r="A141" s="413">
        <v>555</v>
      </c>
      <c r="B141" s="414">
        <v>0.01</v>
      </c>
      <c r="C141" s="413" t="s">
        <v>2463</v>
      </c>
      <c r="D141" s="413" t="s">
        <v>2479</v>
      </c>
      <c r="E141" s="413" t="s">
        <v>2476</v>
      </c>
      <c r="F141" s="413" t="s">
        <v>2603</v>
      </c>
      <c r="G141" s="416" t="s">
        <v>2607</v>
      </c>
      <c r="H141" s="415" t="s">
        <v>2657</v>
      </c>
      <c r="I141">
        <v>6</v>
      </c>
    </row>
    <row r="142" spans="1:9" x14ac:dyDescent="0.25">
      <c r="A142" s="413">
        <v>544</v>
      </c>
      <c r="B142" s="414">
        <v>0.01</v>
      </c>
      <c r="C142" s="413" t="s">
        <v>2463</v>
      </c>
      <c r="D142" s="413" t="s">
        <v>2479</v>
      </c>
      <c r="E142" s="413" t="s">
        <v>2478</v>
      </c>
      <c r="F142" s="413" t="s">
        <v>2603</v>
      </c>
      <c r="G142" s="416" t="s">
        <v>2608</v>
      </c>
      <c r="H142" s="415" t="s">
        <v>2657</v>
      </c>
      <c r="I142">
        <v>6</v>
      </c>
    </row>
    <row r="143" spans="1:9" x14ac:dyDescent="0.25">
      <c r="A143" s="413">
        <v>549</v>
      </c>
      <c r="B143" s="414">
        <v>0.01</v>
      </c>
      <c r="C143" s="413" t="s">
        <v>2463</v>
      </c>
      <c r="D143" s="413" t="s">
        <v>2479</v>
      </c>
      <c r="E143" s="413" t="s">
        <v>2481</v>
      </c>
      <c r="F143" s="413" t="s">
        <v>2603</v>
      </c>
      <c r="G143" s="416" t="s">
        <v>2609</v>
      </c>
      <c r="H143" s="415" t="s">
        <v>2657</v>
      </c>
      <c r="I143">
        <v>6</v>
      </c>
    </row>
    <row r="144" spans="1:9" x14ac:dyDescent="0.25">
      <c r="A144" s="421">
        <v>557</v>
      </c>
      <c r="B144" s="422">
        <v>0.01</v>
      </c>
      <c r="C144" s="421" t="s">
        <v>2463</v>
      </c>
      <c r="D144" s="421" t="s">
        <v>2479</v>
      </c>
      <c r="E144" s="421" t="s">
        <v>2483</v>
      </c>
      <c r="F144" s="421" t="s">
        <v>2603</v>
      </c>
      <c r="G144" s="423" t="s">
        <v>2610</v>
      </c>
      <c r="H144" s="415" t="s">
        <v>2657</v>
      </c>
      <c r="I144">
        <v>6</v>
      </c>
    </row>
    <row r="145" spans="1:9" x14ac:dyDescent="0.25">
      <c r="A145" s="421">
        <v>1510</v>
      </c>
      <c r="B145" s="422">
        <v>0.01</v>
      </c>
      <c r="C145" s="421" t="s">
        <v>2463</v>
      </c>
      <c r="D145" s="421" t="s">
        <v>2512</v>
      </c>
      <c r="E145" s="421" t="s">
        <v>2474</v>
      </c>
      <c r="F145" s="421" t="s">
        <v>2604</v>
      </c>
      <c r="G145" s="423" t="s">
        <v>2605</v>
      </c>
      <c r="H145" s="415" t="s">
        <v>2657</v>
      </c>
      <c r="I145">
        <v>6</v>
      </c>
    </row>
    <row r="146" spans="1:9" x14ac:dyDescent="0.25">
      <c r="A146" s="421">
        <v>1518</v>
      </c>
      <c r="B146" s="422">
        <v>0.01</v>
      </c>
      <c r="C146" s="421" t="s">
        <v>2463</v>
      </c>
      <c r="D146" s="421" t="s">
        <v>2512</v>
      </c>
      <c r="E146" s="421" t="s">
        <v>2484</v>
      </c>
      <c r="F146" s="421" t="s">
        <v>2604</v>
      </c>
      <c r="G146" s="423" t="s">
        <v>2606</v>
      </c>
      <c r="H146" s="415" t="s">
        <v>2657</v>
      </c>
      <c r="I146">
        <v>6</v>
      </c>
    </row>
    <row r="147" spans="1:9" x14ac:dyDescent="0.25">
      <c r="A147" s="421">
        <v>1515</v>
      </c>
      <c r="B147" s="422">
        <v>0.01</v>
      </c>
      <c r="C147" s="421" t="s">
        <v>2463</v>
      </c>
      <c r="D147" s="421" t="s">
        <v>2512</v>
      </c>
      <c r="E147" s="421" t="s">
        <v>2476</v>
      </c>
      <c r="F147" s="421" t="s">
        <v>2604</v>
      </c>
      <c r="G147" s="423" t="s">
        <v>2607</v>
      </c>
      <c r="H147" s="415" t="s">
        <v>2657</v>
      </c>
      <c r="I147">
        <v>6</v>
      </c>
    </row>
    <row r="148" spans="1:9" x14ac:dyDescent="0.25">
      <c r="A148" s="421">
        <v>1508</v>
      </c>
      <c r="B148" s="422">
        <v>0.01</v>
      </c>
      <c r="C148" s="421" t="s">
        <v>2463</v>
      </c>
      <c r="D148" s="421" t="s">
        <v>2512</v>
      </c>
      <c r="E148" s="421" t="s">
        <v>2478</v>
      </c>
      <c r="F148" s="421" t="s">
        <v>2604</v>
      </c>
      <c r="G148" s="423" t="s">
        <v>2608</v>
      </c>
      <c r="H148" s="415" t="s">
        <v>2657</v>
      </c>
      <c r="I148">
        <v>6</v>
      </c>
    </row>
    <row r="149" spans="1:9" x14ac:dyDescent="0.25">
      <c r="A149" s="421">
        <v>1511</v>
      </c>
      <c r="B149" s="422">
        <v>0.01</v>
      </c>
      <c r="C149" s="421" t="s">
        <v>2463</v>
      </c>
      <c r="D149" s="421" t="s">
        <v>2512</v>
      </c>
      <c r="E149" s="421" t="s">
        <v>2481</v>
      </c>
      <c r="F149" s="421" t="s">
        <v>2604</v>
      </c>
      <c r="G149" s="423" t="s">
        <v>2609</v>
      </c>
      <c r="H149" s="415" t="s">
        <v>2657</v>
      </c>
      <c r="I149">
        <v>6</v>
      </c>
    </row>
    <row r="150" spans="1:9" x14ac:dyDescent="0.25">
      <c r="A150" s="421">
        <v>1516</v>
      </c>
      <c r="B150" s="422">
        <v>0.01</v>
      </c>
      <c r="C150" s="421" t="s">
        <v>2463</v>
      </c>
      <c r="D150" s="421" t="s">
        <v>2512</v>
      </c>
      <c r="E150" s="421" t="s">
        <v>2483</v>
      </c>
      <c r="F150" s="421" t="s">
        <v>2604</v>
      </c>
      <c r="G150" s="423" t="s">
        <v>2610</v>
      </c>
      <c r="H150" s="415" t="s">
        <v>2657</v>
      </c>
      <c r="I150">
        <v>6</v>
      </c>
    </row>
    <row r="151" spans="1:9" x14ac:dyDescent="0.25">
      <c r="A151" s="413">
        <v>552</v>
      </c>
      <c r="B151" s="414">
        <v>0.01</v>
      </c>
      <c r="C151" s="413" t="s">
        <v>2463</v>
      </c>
      <c r="D151" s="413" t="s">
        <v>2474</v>
      </c>
      <c r="E151" s="413" t="s">
        <v>2480</v>
      </c>
      <c r="F151" s="413" t="s">
        <v>2605</v>
      </c>
      <c r="G151" s="416" t="s">
        <v>2611</v>
      </c>
      <c r="H151" s="415" t="s">
        <v>2657</v>
      </c>
      <c r="I151">
        <v>6</v>
      </c>
    </row>
    <row r="152" spans="1:9" x14ac:dyDescent="0.25">
      <c r="A152" s="413">
        <v>613</v>
      </c>
      <c r="B152" s="414">
        <v>0.01</v>
      </c>
      <c r="C152" s="413" t="s">
        <v>2463</v>
      </c>
      <c r="D152" s="413" t="s">
        <v>2474</v>
      </c>
      <c r="E152" s="413" t="s">
        <v>2477</v>
      </c>
      <c r="F152" s="413" t="s">
        <v>2605</v>
      </c>
      <c r="G152" s="416" t="s">
        <v>2612</v>
      </c>
      <c r="H152" s="415" t="s">
        <v>2657</v>
      </c>
      <c r="I152">
        <v>6</v>
      </c>
    </row>
    <row r="153" spans="1:9" x14ac:dyDescent="0.25">
      <c r="A153" s="413">
        <v>541</v>
      </c>
      <c r="B153" s="414">
        <v>0.01</v>
      </c>
      <c r="C153" s="413" t="s">
        <v>2463</v>
      </c>
      <c r="D153" s="413" t="s">
        <v>2474</v>
      </c>
      <c r="E153" s="413" t="s">
        <v>2475</v>
      </c>
      <c r="F153" s="413" t="s">
        <v>2605</v>
      </c>
      <c r="G153" s="416" t="s">
        <v>2613</v>
      </c>
      <c r="H153" s="415" t="s">
        <v>2657</v>
      </c>
      <c r="I153">
        <v>6</v>
      </c>
    </row>
    <row r="154" spans="1:9" x14ac:dyDescent="0.25">
      <c r="A154" s="421">
        <v>553</v>
      </c>
      <c r="B154" s="422">
        <v>0.01</v>
      </c>
      <c r="C154" s="421" t="s">
        <v>2463</v>
      </c>
      <c r="D154" s="421" t="s">
        <v>2474</v>
      </c>
      <c r="E154" s="421" t="s">
        <v>2482</v>
      </c>
      <c r="F154" s="421" t="s">
        <v>2605</v>
      </c>
      <c r="G154" s="423" t="s">
        <v>2614</v>
      </c>
      <c r="H154" s="415" t="s">
        <v>2657</v>
      </c>
      <c r="I154">
        <v>6</v>
      </c>
    </row>
    <row r="155" spans="1:9" x14ac:dyDescent="0.25">
      <c r="A155" s="421">
        <v>1513</v>
      </c>
      <c r="B155" s="422">
        <v>0.01</v>
      </c>
      <c r="C155" s="421" t="s">
        <v>2463</v>
      </c>
      <c r="D155" s="421" t="s">
        <v>2484</v>
      </c>
      <c r="E155" s="421" t="s">
        <v>2480</v>
      </c>
      <c r="F155" s="421" t="s">
        <v>2606</v>
      </c>
      <c r="G155" s="423" t="s">
        <v>2611</v>
      </c>
      <c r="H155" s="415" t="s">
        <v>2657</v>
      </c>
      <c r="I155">
        <v>6</v>
      </c>
    </row>
    <row r="156" spans="1:9" x14ac:dyDescent="0.25">
      <c r="A156" s="421">
        <v>1534</v>
      </c>
      <c r="B156" s="422">
        <v>0.01</v>
      </c>
      <c r="C156" s="421" t="s">
        <v>2463</v>
      </c>
      <c r="D156" s="421" t="s">
        <v>2484</v>
      </c>
      <c r="E156" s="421" t="s">
        <v>2477</v>
      </c>
      <c r="F156" s="421" t="s">
        <v>2606</v>
      </c>
      <c r="G156" s="423" t="s">
        <v>2612</v>
      </c>
      <c r="H156" s="415" t="s">
        <v>2657</v>
      </c>
      <c r="I156">
        <v>6</v>
      </c>
    </row>
    <row r="157" spans="1:9" x14ac:dyDescent="0.25">
      <c r="A157" s="421">
        <v>1507</v>
      </c>
      <c r="B157" s="422">
        <v>0.01</v>
      </c>
      <c r="C157" s="421" t="s">
        <v>2463</v>
      </c>
      <c r="D157" s="421" t="s">
        <v>2484</v>
      </c>
      <c r="E157" s="421" t="s">
        <v>2475</v>
      </c>
      <c r="F157" s="421" t="s">
        <v>2606</v>
      </c>
      <c r="G157" s="423" t="s">
        <v>2613</v>
      </c>
      <c r="H157" s="415" t="s">
        <v>2657</v>
      </c>
      <c r="I157">
        <v>6</v>
      </c>
    </row>
    <row r="158" spans="1:9" x14ac:dyDescent="0.25">
      <c r="A158" s="421">
        <v>1514</v>
      </c>
      <c r="B158" s="422">
        <v>0.01</v>
      </c>
      <c r="C158" s="421" t="s">
        <v>2463</v>
      </c>
      <c r="D158" s="421" t="s">
        <v>2484</v>
      </c>
      <c r="E158" s="421" t="s">
        <v>2482</v>
      </c>
      <c r="F158" s="421" t="s">
        <v>2606</v>
      </c>
      <c r="G158" s="421" t="s">
        <v>2604</v>
      </c>
      <c r="H158" s="415" t="s">
        <v>2657</v>
      </c>
      <c r="I158">
        <v>6</v>
      </c>
    </row>
    <row r="159" spans="1:9" x14ac:dyDescent="0.25">
      <c r="A159" s="413">
        <v>646</v>
      </c>
      <c r="B159" s="414">
        <v>0.01</v>
      </c>
      <c r="C159" s="413" t="s">
        <v>2463</v>
      </c>
      <c r="D159" s="413" t="s">
        <v>2486</v>
      </c>
      <c r="E159" s="413" t="s">
        <v>2443</v>
      </c>
      <c r="F159" s="413" t="s">
        <v>2593</v>
      </c>
      <c r="G159" s="416" t="s">
        <v>2579</v>
      </c>
      <c r="H159" s="415" t="s">
        <v>2659</v>
      </c>
      <c r="I159">
        <v>9</v>
      </c>
    </row>
    <row r="160" spans="1:9" x14ac:dyDescent="0.25">
      <c r="A160" s="421">
        <v>577</v>
      </c>
      <c r="B160" s="422">
        <v>0.01</v>
      </c>
      <c r="C160" s="421" t="s">
        <v>2463</v>
      </c>
      <c r="D160" s="421" t="s">
        <v>2486</v>
      </c>
      <c r="E160" s="421" t="s">
        <v>2427</v>
      </c>
      <c r="F160" s="421" t="s">
        <v>2593</v>
      </c>
      <c r="G160" s="423" t="s">
        <v>2580</v>
      </c>
      <c r="H160" s="415" t="s">
        <v>2659</v>
      </c>
      <c r="I160">
        <v>9</v>
      </c>
    </row>
    <row r="161" spans="1:9" x14ac:dyDescent="0.25">
      <c r="A161" s="413">
        <v>592</v>
      </c>
      <c r="B161" s="414">
        <v>0.01</v>
      </c>
      <c r="C161" s="413" t="s">
        <v>2463</v>
      </c>
      <c r="D161" s="413" t="s">
        <v>2486</v>
      </c>
      <c r="E161" s="413" t="s">
        <v>2433</v>
      </c>
      <c r="F161" s="413" t="s">
        <v>2593</v>
      </c>
      <c r="G161" s="416" t="s">
        <v>2566</v>
      </c>
      <c r="H161" s="415" t="s">
        <v>2659</v>
      </c>
      <c r="I161">
        <v>9</v>
      </c>
    </row>
    <row r="162" spans="1:9" x14ac:dyDescent="0.25">
      <c r="A162" s="413">
        <v>604</v>
      </c>
      <c r="B162" s="414">
        <v>0.01</v>
      </c>
      <c r="C162" s="413" t="s">
        <v>2463</v>
      </c>
      <c r="D162" s="413" t="s">
        <v>2486</v>
      </c>
      <c r="E162" s="413" t="s">
        <v>2435</v>
      </c>
      <c r="F162" s="413" t="s">
        <v>2593</v>
      </c>
      <c r="G162" s="416" t="s">
        <v>2567</v>
      </c>
      <c r="H162" s="415" t="s">
        <v>2659</v>
      </c>
      <c r="I162">
        <v>9</v>
      </c>
    </row>
    <row r="163" spans="1:9" x14ac:dyDescent="0.25">
      <c r="A163" s="413">
        <v>619</v>
      </c>
      <c r="B163" s="414">
        <v>0.01</v>
      </c>
      <c r="C163" s="413" t="s">
        <v>2463</v>
      </c>
      <c r="D163" s="413" t="s">
        <v>2486</v>
      </c>
      <c r="E163" s="413" t="s">
        <v>2436</v>
      </c>
      <c r="F163" s="413" t="s">
        <v>2593</v>
      </c>
      <c r="G163" s="416" t="s">
        <v>2568</v>
      </c>
      <c r="H163" s="415" t="s">
        <v>2659</v>
      </c>
      <c r="I163">
        <v>9</v>
      </c>
    </row>
    <row r="164" spans="1:9" x14ac:dyDescent="0.25">
      <c r="A164" s="413">
        <v>627</v>
      </c>
      <c r="B164" s="414">
        <v>0.01</v>
      </c>
      <c r="C164" s="413" t="s">
        <v>2463</v>
      </c>
      <c r="D164" s="413" t="s">
        <v>2486</v>
      </c>
      <c r="E164" s="413" t="s">
        <v>2440</v>
      </c>
      <c r="F164" s="413" t="s">
        <v>2593</v>
      </c>
      <c r="G164" s="416" t="s">
        <v>2581</v>
      </c>
      <c r="H164" s="415" t="s">
        <v>2659</v>
      </c>
      <c r="I164">
        <v>9</v>
      </c>
    </row>
    <row r="165" spans="1:9" x14ac:dyDescent="0.25">
      <c r="A165" s="413">
        <v>643</v>
      </c>
      <c r="B165" s="414">
        <v>0.01</v>
      </c>
      <c r="C165" s="413" t="s">
        <v>2463</v>
      </c>
      <c r="D165" s="413" t="s">
        <v>2486</v>
      </c>
      <c r="E165" s="413" t="s">
        <v>2442</v>
      </c>
      <c r="F165" s="413" t="s">
        <v>2593</v>
      </c>
      <c r="G165" s="416" t="s">
        <v>2615</v>
      </c>
      <c r="H165" s="415" t="s">
        <v>2659</v>
      </c>
      <c r="I165">
        <v>9</v>
      </c>
    </row>
    <row r="166" spans="1:9" x14ac:dyDescent="0.25">
      <c r="A166" s="413">
        <v>635</v>
      </c>
      <c r="B166" s="414">
        <v>0.01</v>
      </c>
      <c r="C166" s="413" t="s">
        <v>2463</v>
      </c>
      <c r="D166" s="413" t="s">
        <v>2486</v>
      </c>
      <c r="E166" s="413" t="s">
        <v>2441</v>
      </c>
      <c r="F166" s="413" t="s">
        <v>2593</v>
      </c>
      <c r="G166" s="416" t="s">
        <v>2616</v>
      </c>
      <c r="H166" s="415" t="s">
        <v>2659</v>
      </c>
      <c r="I166">
        <v>9</v>
      </c>
    </row>
    <row r="167" spans="1:9" x14ac:dyDescent="0.25">
      <c r="A167" s="421">
        <v>574</v>
      </c>
      <c r="B167" s="422">
        <v>0.01</v>
      </c>
      <c r="C167" s="421" t="s">
        <v>2463</v>
      </c>
      <c r="D167" s="421" t="s">
        <v>2486</v>
      </c>
      <c r="E167" s="421" t="s">
        <v>2430</v>
      </c>
      <c r="F167" s="421" t="s">
        <v>2593</v>
      </c>
      <c r="G167" s="423" t="s">
        <v>2617</v>
      </c>
      <c r="H167" s="415" t="s">
        <v>2659</v>
      </c>
      <c r="I167">
        <v>9</v>
      </c>
    </row>
    <row r="168" spans="1:9" x14ac:dyDescent="0.25">
      <c r="A168" s="413">
        <v>687</v>
      </c>
      <c r="B168" s="414">
        <v>0.01</v>
      </c>
      <c r="C168" s="413" t="s">
        <v>2463</v>
      </c>
      <c r="D168" s="413" t="s">
        <v>2486</v>
      </c>
      <c r="E168" s="413" t="s">
        <v>2453</v>
      </c>
      <c r="F168" s="413" t="s">
        <v>2593</v>
      </c>
      <c r="G168" s="416" t="s">
        <v>2578</v>
      </c>
      <c r="H168" s="415" t="s">
        <v>2659</v>
      </c>
      <c r="I168">
        <v>9</v>
      </c>
    </row>
    <row r="169" spans="1:9" x14ac:dyDescent="0.25">
      <c r="A169" s="421">
        <v>1541</v>
      </c>
      <c r="B169" s="422">
        <v>0.01</v>
      </c>
      <c r="C169" s="421" t="s">
        <v>2463</v>
      </c>
      <c r="D169" s="421" t="s">
        <v>2429</v>
      </c>
      <c r="E169" s="421" t="s">
        <v>2443</v>
      </c>
      <c r="F169" s="421" t="s">
        <v>2594</v>
      </c>
      <c r="G169" s="423" t="s">
        <v>2579</v>
      </c>
      <c r="H169" s="415" t="s">
        <v>2659</v>
      </c>
      <c r="I169">
        <v>9</v>
      </c>
    </row>
    <row r="170" spans="1:9" x14ac:dyDescent="0.25">
      <c r="A170" s="421">
        <v>1522</v>
      </c>
      <c r="B170" s="422">
        <v>0.01</v>
      </c>
      <c r="C170" s="421" t="s">
        <v>2463</v>
      </c>
      <c r="D170" s="421" t="s">
        <v>2429</v>
      </c>
      <c r="E170" s="421" t="s">
        <v>2427</v>
      </c>
      <c r="F170" s="421" t="s">
        <v>2594</v>
      </c>
      <c r="G170" s="423" t="s">
        <v>2580</v>
      </c>
      <c r="H170" s="415" t="s">
        <v>2659</v>
      </c>
      <c r="I170">
        <v>9</v>
      </c>
    </row>
    <row r="171" spans="1:9" x14ac:dyDescent="0.25">
      <c r="A171" s="421">
        <v>1531</v>
      </c>
      <c r="B171" s="422">
        <v>0.01</v>
      </c>
      <c r="C171" s="421" t="s">
        <v>2463</v>
      </c>
      <c r="D171" s="421" t="s">
        <v>2429</v>
      </c>
      <c r="E171" s="421" t="s">
        <v>2433</v>
      </c>
      <c r="F171" s="421" t="s">
        <v>2594</v>
      </c>
      <c r="G171" s="423" t="s">
        <v>2566</v>
      </c>
      <c r="H171" s="415" t="s">
        <v>2659</v>
      </c>
      <c r="I171">
        <v>9</v>
      </c>
    </row>
    <row r="172" spans="1:9" x14ac:dyDescent="0.25">
      <c r="A172" s="421">
        <v>1533</v>
      </c>
      <c r="B172" s="422">
        <v>0.01</v>
      </c>
      <c r="C172" s="421" t="s">
        <v>2463</v>
      </c>
      <c r="D172" s="421" t="s">
        <v>2429</v>
      </c>
      <c r="E172" s="421" t="s">
        <v>2435</v>
      </c>
      <c r="F172" s="421" t="s">
        <v>2594</v>
      </c>
      <c r="G172" s="423" t="s">
        <v>2567</v>
      </c>
      <c r="H172" s="415" t="s">
        <v>2659</v>
      </c>
      <c r="I172">
        <v>9</v>
      </c>
    </row>
    <row r="173" spans="1:9" x14ac:dyDescent="0.25">
      <c r="A173" s="421">
        <v>1535</v>
      </c>
      <c r="B173" s="422">
        <v>0.01</v>
      </c>
      <c r="C173" s="421" t="s">
        <v>2463</v>
      </c>
      <c r="D173" s="421" t="s">
        <v>2429</v>
      </c>
      <c r="E173" s="421" t="s">
        <v>2436</v>
      </c>
      <c r="F173" s="421" t="s">
        <v>2594</v>
      </c>
      <c r="G173" s="423" t="s">
        <v>2568</v>
      </c>
      <c r="H173" s="415" t="s">
        <v>2659</v>
      </c>
      <c r="I173">
        <v>9</v>
      </c>
    </row>
    <row r="174" spans="1:9" x14ac:dyDescent="0.25">
      <c r="A174" s="421">
        <v>1536</v>
      </c>
      <c r="B174" s="422">
        <v>0.01</v>
      </c>
      <c r="C174" s="421" t="s">
        <v>2463</v>
      </c>
      <c r="D174" s="421" t="s">
        <v>2429</v>
      </c>
      <c r="E174" s="421" t="s">
        <v>2440</v>
      </c>
      <c r="F174" s="421" t="s">
        <v>2594</v>
      </c>
      <c r="G174" s="423" t="s">
        <v>2581</v>
      </c>
      <c r="H174" s="415" t="s">
        <v>2659</v>
      </c>
      <c r="I174">
        <v>9</v>
      </c>
    </row>
    <row r="175" spans="1:9" x14ac:dyDescent="0.25">
      <c r="A175" s="421">
        <v>1539</v>
      </c>
      <c r="B175" s="422">
        <v>0.01</v>
      </c>
      <c r="C175" s="421" t="s">
        <v>2463</v>
      </c>
      <c r="D175" s="421" t="s">
        <v>2429</v>
      </c>
      <c r="E175" s="421" t="s">
        <v>2442</v>
      </c>
      <c r="F175" s="421" t="s">
        <v>2594</v>
      </c>
      <c r="G175" s="423" t="s">
        <v>2615</v>
      </c>
      <c r="H175" s="415" t="s">
        <v>2659</v>
      </c>
      <c r="I175">
        <v>9</v>
      </c>
    </row>
    <row r="176" spans="1:9" x14ac:dyDescent="0.25">
      <c r="A176" s="421">
        <v>1537</v>
      </c>
      <c r="B176" s="422">
        <v>0.01</v>
      </c>
      <c r="C176" s="421" t="s">
        <v>2463</v>
      </c>
      <c r="D176" s="421" t="s">
        <v>2429</v>
      </c>
      <c r="E176" s="421" t="s">
        <v>2441</v>
      </c>
      <c r="F176" s="421" t="s">
        <v>2594</v>
      </c>
      <c r="G176" s="423" t="s">
        <v>2616</v>
      </c>
      <c r="H176" s="415" t="s">
        <v>2659</v>
      </c>
      <c r="I176">
        <v>9</v>
      </c>
    </row>
    <row r="177" spans="1:9" x14ac:dyDescent="0.25">
      <c r="A177" s="421">
        <v>1520</v>
      </c>
      <c r="B177" s="422">
        <v>0.01</v>
      </c>
      <c r="C177" s="421" t="s">
        <v>2463</v>
      </c>
      <c r="D177" s="421" t="s">
        <v>2429</v>
      </c>
      <c r="E177" s="421" t="s">
        <v>2430</v>
      </c>
      <c r="F177" s="421" t="s">
        <v>2594</v>
      </c>
      <c r="G177" s="423" t="s">
        <v>2617</v>
      </c>
      <c r="H177" s="415" t="s">
        <v>2659</v>
      </c>
      <c r="I177">
        <v>9</v>
      </c>
    </row>
    <row r="178" spans="1:9" x14ac:dyDescent="0.25">
      <c r="A178" s="421">
        <v>1557</v>
      </c>
      <c r="B178" s="422">
        <v>0.01</v>
      </c>
      <c r="C178" s="421" t="s">
        <v>2463</v>
      </c>
      <c r="D178" s="421" t="s">
        <v>2429</v>
      </c>
      <c r="E178" s="421" t="s">
        <v>2453</v>
      </c>
      <c r="F178" s="421" t="s">
        <v>2594</v>
      </c>
      <c r="G178" s="423" t="s">
        <v>2578</v>
      </c>
      <c r="H178" s="415" t="s">
        <v>2659</v>
      </c>
      <c r="I178">
        <v>9</v>
      </c>
    </row>
    <row r="179" spans="1:9" x14ac:dyDescent="0.25">
      <c r="A179" s="413">
        <v>585</v>
      </c>
      <c r="B179" s="414">
        <v>0.01</v>
      </c>
      <c r="C179" s="413" t="s">
        <v>2463</v>
      </c>
      <c r="D179" s="413" t="s">
        <v>2443</v>
      </c>
      <c r="E179" s="413" t="s">
        <v>2432</v>
      </c>
      <c r="F179" s="413" t="s">
        <v>2579</v>
      </c>
      <c r="G179" s="416" t="s">
        <v>2585</v>
      </c>
      <c r="H179" s="415" t="s">
        <v>2659</v>
      </c>
      <c r="I179">
        <v>9</v>
      </c>
    </row>
    <row r="180" spans="1:9" x14ac:dyDescent="0.25">
      <c r="A180" s="413">
        <v>582</v>
      </c>
      <c r="B180" s="414">
        <v>0.01</v>
      </c>
      <c r="C180" s="413" t="s">
        <v>2463</v>
      </c>
      <c r="D180" s="413" t="s">
        <v>2443</v>
      </c>
      <c r="E180" s="413" t="s">
        <v>2431</v>
      </c>
      <c r="F180" s="413" t="s">
        <v>2579</v>
      </c>
      <c r="G180" s="416" t="s">
        <v>2586</v>
      </c>
      <c r="H180" s="415" t="s">
        <v>2659</v>
      </c>
      <c r="I180">
        <v>9</v>
      </c>
    </row>
    <row r="181" spans="1:9" x14ac:dyDescent="0.25">
      <c r="A181" s="413">
        <v>597</v>
      </c>
      <c r="B181" s="414">
        <v>0.01</v>
      </c>
      <c r="C181" s="413" t="s">
        <v>2463</v>
      </c>
      <c r="D181" s="413" t="s">
        <v>2443</v>
      </c>
      <c r="E181" s="413" t="s">
        <v>2434</v>
      </c>
      <c r="F181" s="413" t="s">
        <v>2579</v>
      </c>
      <c r="G181" s="416" t="s">
        <v>2587</v>
      </c>
      <c r="H181" s="415" t="s">
        <v>2659</v>
      </c>
      <c r="I181">
        <v>9</v>
      </c>
    </row>
    <row r="182" spans="1:9" x14ac:dyDescent="0.25">
      <c r="A182" s="413">
        <v>663</v>
      </c>
      <c r="B182" s="414">
        <v>0.01</v>
      </c>
      <c r="C182" s="413" t="s">
        <v>2463</v>
      </c>
      <c r="D182" s="413" t="s">
        <v>2443</v>
      </c>
      <c r="E182" s="413" t="s">
        <v>2446</v>
      </c>
      <c r="F182" s="413" t="s">
        <v>2579</v>
      </c>
      <c r="G182" s="416" t="s">
        <v>2589</v>
      </c>
      <c r="H182" s="415" t="s">
        <v>2659</v>
      </c>
      <c r="I182">
        <v>9</v>
      </c>
    </row>
    <row r="183" spans="1:9" x14ac:dyDescent="0.25">
      <c r="A183" s="413">
        <v>658</v>
      </c>
      <c r="B183" s="414">
        <v>0.01</v>
      </c>
      <c r="C183" s="413" t="s">
        <v>2463</v>
      </c>
      <c r="D183" s="413" t="s">
        <v>2443</v>
      </c>
      <c r="E183" s="413" t="s">
        <v>2445</v>
      </c>
      <c r="F183" s="413" t="s">
        <v>2579</v>
      </c>
      <c r="G183" s="416" t="s">
        <v>2618</v>
      </c>
      <c r="H183" s="415" t="s">
        <v>2659</v>
      </c>
      <c r="I183">
        <v>9</v>
      </c>
    </row>
    <row r="184" spans="1:9" x14ac:dyDescent="0.25">
      <c r="A184" s="413">
        <v>652</v>
      </c>
      <c r="B184" s="414">
        <v>0.01</v>
      </c>
      <c r="C184" s="413" t="s">
        <v>2463</v>
      </c>
      <c r="D184" s="413" t="s">
        <v>2443</v>
      </c>
      <c r="E184" s="413" t="s">
        <v>2444</v>
      </c>
      <c r="F184" s="413" t="s">
        <v>2579</v>
      </c>
      <c r="G184" s="416" t="s">
        <v>2619</v>
      </c>
      <c r="H184" s="415" t="s">
        <v>2659</v>
      </c>
      <c r="I184">
        <v>9</v>
      </c>
    </row>
    <row r="185" spans="1:9" x14ac:dyDescent="0.25">
      <c r="A185" s="421">
        <v>566</v>
      </c>
      <c r="B185" s="422">
        <v>0.01</v>
      </c>
      <c r="C185" s="421" t="s">
        <v>2463</v>
      </c>
      <c r="D185" s="421" t="s">
        <v>2443</v>
      </c>
      <c r="E185" s="421" t="s">
        <v>2428</v>
      </c>
      <c r="F185" s="421" t="s">
        <v>2579</v>
      </c>
      <c r="G185" s="423" t="s">
        <v>2620</v>
      </c>
      <c r="H185" s="415" t="s">
        <v>2659</v>
      </c>
      <c r="I185">
        <v>9</v>
      </c>
    </row>
    <row r="186" spans="1:9" x14ac:dyDescent="0.25">
      <c r="A186" s="413">
        <v>676</v>
      </c>
      <c r="B186" s="414">
        <v>0.01</v>
      </c>
      <c r="C186" s="413" t="s">
        <v>2463</v>
      </c>
      <c r="D186" s="413" t="s">
        <v>2443</v>
      </c>
      <c r="E186" s="413" t="s">
        <v>2452</v>
      </c>
      <c r="F186" s="413" t="s">
        <v>2579</v>
      </c>
      <c r="G186" s="416" t="s">
        <v>2592</v>
      </c>
      <c r="H186" s="415" t="s">
        <v>2659</v>
      </c>
      <c r="I186">
        <v>9</v>
      </c>
    </row>
    <row r="187" spans="1:9" x14ac:dyDescent="0.25">
      <c r="A187" s="421">
        <v>1530</v>
      </c>
      <c r="B187" s="422">
        <v>0.01</v>
      </c>
      <c r="C187" s="421" t="s">
        <v>2463</v>
      </c>
      <c r="D187" s="421" t="s">
        <v>2427</v>
      </c>
      <c r="E187" s="421" t="s">
        <v>2432</v>
      </c>
      <c r="F187" s="421" t="s">
        <v>2580</v>
      </c>
      <c r="G187" s="423" t="s">
        <v>2585</v>
      </c>
      <c r="H187" s="415" t="s">
        <v>2659</v>
      </c>
      <c r="I187">
        <v>9</v>
      </c>
    </row>
    <row r="188" spans="1:9" x14ac:dyDescent="0.25">
      <c r="A188" s="421">
        <v>1529</v>
      </c>
      <c r="B188" s="422">
        <v>0.01</v>
      </c>
      <c r="C188" s="421" t="s">
        <v>2463</v>
      </c>
      <c r="D188" s="421" t="s">
        <v>2427</v>
      </c>
      <c r="E188" s="421" t="s">
        <v>2431</v>
      </c>
      <c r="F188" s="421" t="s">
        <v>2580</v>
      </c>
      <c r="G188" s="423" t="s">
        <v>2586</v>
      </c>
      <c r="H188" s="415" t="s">
        <v>2659</v>
      </c>
      <c r="I188">
        <v>9</v>
      </c>
    </row>
    <row r="189" spans="1:9" x14ac:dyDescent="0.25">
      <c r="A189" s="421">
        <v>1532</v>
      </c>
      <c r="B189" s="422">
        <v>0.01</v>
      </c>
      <c r="C189" s="421" t="s">
        <v>2463</v>
      </c>
      <c r="D189" s="421" t="s">
        <v>2427</v>
      </c>
      <c r="E189" s="421" t="s">
        <v>2434</v>
      </c>
      <c r="F189" s="421" t="s">
        <v>2580</v>
      </c>
      <c r="G189" s="423" t="s">
        <v>2587</v>
      </c>
      <c r="H189" s="415" t="s">
        <v>2659</v>
      </c>
      <c r="I189">
        <v>9</v>
      </c>
    </row>
    <row r="190" spans="1:9" x14ac:dyDescent="0.25">
      <c r="A190" s="421">
        <v>1550</v>
      </c>
      <c r="B190" s="422">
        <v>0.01</v>
      </c>
      <c r="C190" s="421" t="s">
        <v>2463</v>
      </c>
      <c r="D190" s="421" t="s">
        <v>2427</v>
      </c>
      <c r="E190" s="421" t="s">
        <v>2446</v>
      </c>
      <c r="F190" s="421" t="s">
        <v>2580</v>
      </c>
      <c r="G190" s="423" t="s">
        <v>2589</v>
      </c>
      <c r="H190" s="415" t="s">
        <v>2659</v>
      </c>
      <c r="I190">
        <v>9</v>
      </c>
    </row>
    <row r="191" spans="1:9" x14ac:dyDescent="0.25">
      <c r="A191" s="421">
        <v>1549</v>
      </c>
      <c r="B191" s="422">
        <v>0.01</v>
      </c>
      <c r="C191" s="421" t="s">
        <v>2463</v>
      </c>
      <c r="D191" s="421" t="s">
        <v>2427</v>
      </c>
      <c r="E191" s="421" t="s">
        <v>2445</v>
      </c>
      <c r="F191" s="421" t="s">
        <v>2580</v>
      </c>
      <c r="G191" s="423" t="s">
        <v>2618</v>
      </c>
      <c r="H191" s="415" t="s">
        <v>2659</v>
      </c>
      <c r="I191">
        <v>9</v>
      </c>
    </row>
    <row r="192" spans="1:9" x14ac:dyDescent="0.25">
      <c r="A192" s="421">
        <v>1542</v>
      </c>
      <c r="B192" s="422">
        <v>0.01</v>
      </c>
      <c r="C192" s="421" t="s">
        <v>2463</v>
      </c>
      <c r="D192" s="421" t="s">
        <v>2427</v>
      </c>
      <c r="E192" s="421" t="s">
        <v>2444</v>
      </c>
      <c r="F192" s="421" t="s">
        <v>2580</v>
      </c>
      <c r="G192" s="423" t="s">
        <v>2619</v>
      </c>
      <c r="H192" s="415" t="s">
        <v>2659</v>
      </c>
      <c r="I192">
        <v>9</v>
      </c>
    </row>
    <row r="193" spans="1:9" x14ac:dyDescent="0.25">
      <c r="A193" s="421">
        <v>1519</v>
      </c>
      <c r="B193" s="422">
        <v>0.01</v>
      </c>
      <c r="C193" s="421" t="s">
        <v>2463</v>
      </c>
      <c r="D193" s="421" t="s">
        <v>2427</v>
      </c>
      <c r="E193" s="421" t="s">
        <v>2428</v>
      </c>
      <c r="F193" s="421" t="s">
        <v>2580</v>
      </c>
      <c r="G193" s="423" t="s">
        <v>2620</v>
      </c>
      <c r="H193" s="415" t="s">
        <v>2659</v>
      </c>
      <c r="I193">
        <v>9</v>
      </c>
    </row>
    <row r="194" spans="1:9" x14ac:dyDescent="0.25">
      <c r="A194" s="421">
        <v>1555</v>
      </c>
      <c r="B194" s="422">
        <v>0.01</v>
      </c>
      <c r="C194" s="421" t="s">
        <v>2463</v>
      </c>
      <c r="D194" s="421" t="s">
        <v>2427</v>
      </c>
      <c r="E194" s="421" t="s">
        <v>2452</v>
      </c>
      <c r="F194" s="421" t="s">
        <v>2580</v>
      </c>
      <c r="G194" s="423" t="s">
        <v>2592</v>
      </c>
      <c r="H194" s="415" t="s">
        <v>2659</v>
      </c>
      <c r="I194">
        <v>9</v>
      </c>
    </row>
    <row r="195" spans="1:9" x14ac:dyDescent="0.25">
      <c r="A195" s="413">
        <v>1405</v>
      </c>
      <c r="B195" s="414">
        <v>0.01</v>
      </c>
      <c r="C195" s="413" t="s">
        <v>2390</v>
      </c>
      <c r="D195" s="413" t="s">
        <v>2505</v>
      </c>
      <c r="E195" s="413" t="s">
        <v>2502</v>
      </c>
      <c r="F195" s="413" t="s">
        <v>2621</v>
      </c>
      <c r="G195" s="416" t="s">
        <v>2623</v>
      </c>
      <c r="H195" s="415" t="s">
        <v>2663</v>
      </c>
      <c r="I195">
        <v>11</v>
      </c>
    </row>
    <row r="196" spans="1:9" x14ac:dyDescent="0.25">
      <c r="A196" s="413">
        <v>1402</v>
      </c>
      <c r="B196" s="414">
        <v>0.01</v>
      </c>
      <c r="C196" s="413" t="s">
        <v>2390</v>
      </c>
      <c r="D196" s="413" t="s">
        <v>2505</v>
      </c>
      <c r="E196" s="413" t="s">
        <v>2507</v>
      </c>
      <c r="F196" s="413" t="s">
        <v>2621</v>
      </c>
      <c r="G196" s="416" t="s">
        <v>2624</v>
      </c>
      <c r="H196" s="415" t="s">
        <v>2663</v>
      </c>
      <c r="I196">
        <v>11</v>
      </c>
    </row>
    <row r="197" spans="1:9" x14ac:dyDescent="0.25">
      <c r="A197" s="413">
        <v>1400</v>
      </c>
      <c r="B197" s="414">
        <v>0.01</v>
      </c>
      <c r="C197" s="413" t="s">
        <v>2390</v>
      </c>
      <c r="D197" s="413" t="s">
        <v>2505</v>
      </c>
      <c r="E197" s="413" t="s">
        <v>2506</v>
      </c>
      <c r="F197" s="413" t="s">
        <v>2621</v>
      </c>
      <c r="G197" s="416" t="s">
        <v>2625</v>
      </c>
      <c r="H197" s="415" t="s">
        <v>2663</v>
      </c>
      <c r="I197">
        <v>11</v>
      </c>
    </row>
    <row r="198" spans="1:9" x14ac:dyDescent="0.25">
      <c r="A198" s="413">
        <v>1398</v>
      </c>
      <c r="B198" s="414">
        <v>0.01</v>
      </c>
      <c r="C198" s="413" t="s">
        <v>2390</v>
      </c>
      <c r="D198" s="413" t="s">
        <v>2505</v>
      </c>
      <c r="E198" s="413" t="s">
        <v>2503</v>
      </c>
      <c r="F198" s="413" t="s">
        <v>2621</v>
      </c>
      <c r="G198" s="416" t="s">
        <v>2626</v>
      </c>
      <c r="H198" s="415" t="s">
        <v>2663</v>
      </c>
      <c r="I198">
        <v>11</v>
      </c>
    </row>
    <row r="199" spans="1:9" x14ac:dyDescent="0.25">
      <c r="A199" s="413">
        <v>1404</v>
      </c>
      <c r="B199" s="414">
        <v>0.01</v>
      </c>
      <c r="C199" s="413" t="s">
        <v>2390</v>
      </c>
      <c r="D199" s="413" t="s">
        <v>2504</v>
      </c>
      <c r="E199" s="413" t="s">
        <v>2502</v>
      </c>
      <c r="F199" s="413" t="s">
        <v>2622</v>
      </c>
      <c r="G199" s="416" t="s">
        <v>2623</v>
      </c>
      <c r="H199" s="415" t="s">
        <v>2663</v>
      </c>
      <c r="I199">
        <v>11</v>
      </c>
    </row>
    <row r="200" spans="1:9" x14ac:dyDescent="0.25">
      <c r="A200" s="413">
        <v>1401</v>
      </c>
      <c r="B200" s="414">
        <v>0.01</v>
      </c>
      <c r="C200" s="413" t="s">
        <v>2390</v>
      </c>
      <c r="D200" s="413" t="s">
        <v>2504</v>
      </c>
      <c r="E200" s="413" t="s">
        <v>2507</v>
      </c>
      <c r="F200" s="413" t="s">
        <v>2622</v>
      </c>
      <c r="G200" s="416" t="s">
        <v>2624</v>
      </c>
      <c r="H200" s="415" t="s">
        <v>2663</v>
      </c>
      <c r="I200">
        <v>11</v>
      </c>
    </row>
    <row r="201" spans="1:9" x14ac:dyDescent="0.25">
      <c r="A201" s="413">
        <v>1399</v>
      </c>
      <c r="B201" s="414">
        <v>0.01</v>
      </c>
      <c r="C201" s="413" t="s">
        <v>2390</v>
      </c>
      <c r="D201" s="413" t="s">
        <v>2504</v>
      </c>
      <c r="E201" s="413" t="s">
        <v>2506</v>
      </c>
      <c r="F201" s="413" t="s">
        <v>2622</v>
      </c>
      <c r="G201" s="416" t="s">
        <v>2625</v>
      </c>
      <c r="H201" s="415" t="s">
        <v>2663</v>
      </c>
      <c r="I201">
        <v>11</v>
      </c>
    </row>
    <row r="202" spans="1:9" x14ac:dyDescent="0.25">
      <c r="A202" s="413">
        <v>1397</v>
      </c>
      <c r="B202" s="414">
        <v>0.01</v>
      </c>
      <c r="C202" s="413" t="s">
        <v>2390</v>
      </c>
      <c r="D202" s="413" t="s">
        <v>2504</v>
      </c>
      <c r="E202" s="413" t="s">
        <v>2503</v>
      </c>
      <c r="F202" s="413" t="s">
        <v>2622</v>
      </c>
      <c r="G202" s="416" t="s">
        <v>2626</v>
      </c>
      <c r="H202" s="415" t="s">
        <v>2663</v>
      </c>
      <c r="I202">
        <v>11</v>
      </c>
    </row>
    <row r="203" spans="1:9" x14ac:dyDescent="0.25">
      <c r="A203" s="413">
        <v>734</v>
      </c>
      <c r="B203" s="414">
        <v>0.01</v>
      </c>
      <c r="C203" s="413" t="s">
        <v>2463</v>
      </c>
      <c r="D203" s="413" t="s">
        <v>2462</v>
      </c>
      <c r="E203" s="413" t="s">
        <v>2454</v>
      </c>
      <c r="F203" s="413" t="s">
        <v>2533</v>
      </c>
      <c r="G203" s="413" t="s">
        <v>2522</v>
      </c>
      <c r="H203" s="415" t="s">
        <v>2650</v>
      </c>
      <c r="I203">
        <v>5</v>
      </c>
    </row>
    <row r="204" spans="1:9" x14ac:dyDescent="0.25">
      <c r="A204" s="413">
        <v>581</v>
      </c>
      <c r="B204" s="414">
        <v>0.01</v>
      </c>
      <c r="C204" s="413" t="s">
        <v>2463</v>
      </c>
      <c r="D204" s="413" t="s">
        <v>2462</v>
      </c>
      <c r="E204" s="413" t="s">
        <v>2402</v>
      </c>
      <c r="F204" s="413" t="s">
        <v>2533</v>
      </c>
      <c r="G204" s="413" t="s">
        <v>2523</v>
      </c>
      <c r="H204" s="415" t="s">
        <v>2650</v>
      </c>
      <c r="I204">
        <v>5</v>
      </c>
    </row>
    <row r="205" spans="1:9" x14ac:dyDescent="0.25">
      <c r="A205" s="413">
        <v>527</v>
      </c>
      <c r="B205" s="414">
        <v>0.01</v>
      </c>
      <c r="C205" s="413" t="s">
        <v>2463</v>
      </c>
      <c r="D205" s="413" t="s">
        <v>2462</v>
      </c>
      <c r="E205" s="413" t="s">
        <v>2400</v>
      </c>
      <c r="F205" s="413" t="s">
        <v>2533</v>
      </c>
      <c r="G205" s="416" t="s">
        <v>2524</v>
      </c>
      <c r="H205" s="415" t="s">
        <v>2650</v>
      </c>
      <c r="I205">
        <v>5</v>
      </c>
    </row>
    <row r="206" spans="1:9" x14ac:dyDescent="0.25">
      <c r="A206" s="413">
        <v>736</v>
      </c>
      <c r="B206" s="414">
        <v>0.01</v>
      </c>
      <c r="C206" s="413" t="s">
        <v>2463</v>
      </c>
      <c r="D206" s="413" t="s">
        <v>2462</v>
      </c>
      <c r="E206" s="413" t="s">
        <v>2461</v>
      </c>
      <c r="F206" s="413" t="s">
        <v>2533</v>
      </c>
      <c r="G206" s="416" t="s">
        <v>2525</v>
      </c>
      <c r="H206" s="415" t="s">
        <v>2650</v>
      </c>
      <c r="I206">
        <v>5</v>
      </c>
    </row>
    <row r="207" spans="1:9" x14ac:dyDescent="0.25">
      <c r="A207" s="413">
        <v>580</v>
      </c>
      <c r="B207" s="414">
        <v>0.01</v>
      </c>
      <c r="C207" s="413" t="s">
        <v>2463</v>
      </c>
      <c r="D207" s="413" t="s">
        <v>2462</v>
      </c>
      <c r="E207" s="413" t="s">
        <v>2401</v>
      </c>
      <c r="F207" s="413" t="s">
        <v>2533</v>
      </c>
      <c r="G207" s="416" t="s">
        <v>2526</v>
      </c>
      <c r="H207" s="415" t="s">
        <v>2650</v>
      </c>
      <c r="I207">
        <v>5</v>
      </c>
    </row>
    <row r="208" spans="1:9" x14ac:dyDescent="0.25">
      <c r="A208" s="413">
        <v>733</v>
      </c>
      <c r="B208" s="414">
        <v>0.01</v>
      </c>
      <c r="C208" s="413" t="s">
        <v>2463</v>
      </c>
      <c r="D208" s="413" t="s">
        <v>2462</v>
      </c>
      <c r="E208" s="413" t="s">
        <v>2455</v>
      </c>
      <c r="F208" s="413" t="s">
        <v>2533</v>
      </c>
      <c r="G208" s="416" t="s">
        <v>2527</v>
      </c>
      <c r="H208" s="415" t="s">
        <v>2650</v>
      </c>
      <c r="I208">
        <v>5</v>
      </c>
    </row>
    <row r="209" spans="1:9" x14ac:dyDescent="0.25">
      <c r="A209" s="413">
        <v>454</v>
      </c>
      <c r="B209" s="414">
        <v>0.01</v>
      </c>
      <c r="C209" s="413" t="s">
        <v>2463</v>
      </c>
      <c r="D209" s="413" t="s">
        <v>2462</v>
      </c>
      <c r="E209" s="413" t="s">
        <v>2382</v>
      </c>
      <c r="F209" s="413" t="s">
        <v>2533</v>
      </c>
      <c r="G209" s="416" t="s">
        <v>2528</v>
      </c>
      <c r="H209" s="415" t="s">
        <v>2651</v>
      </c>
      <c r="I209">
        <v>13</v>
      </c>
    </row>
    <row r="210" spans="1:9" x14ac:dyDescent="0.25">
      <c r="A210" s="413">
        <v>669</v>
      </c>
      <c r="B210" s="414">
        <v>0.01</v>
      </c>
      <c r="C210" s="413" t="s">
        <v>2463</v>
      </c>
      <c r="D210" s="413" t="s">
        <v>2462</v>
      </c>
      <c r="E210" s="413" t="s">
        <v>2377</v>
      </c>
      <c r="F210" s="413" t="s">
        <v>2533</v>
      </c>
      <c r="G210" s="413" t="s">
        <v>2311</v>
      </c>
      <c r="H210" s="415" t="s">
        <v>2651</v>
      </c>
      <c r="I210">
        <v>13</v>
      </c>
    </row>
    <row r="211" spans="1:9" x14ac:dyDescent="0.25">
      <c r="A211" s="413">
        <v>432</v>
      </c>
      <c r="B211" s="414">
        <v>0.01</v>
      </c>
      <c r="C211" s="413" t="s">
        <v>2463</v>
      </c>
      <c r="D211" s="413" t="s">
        <v>2462</v>
      </c>
      <c r="E211" s="413" t="s">
        <v>2383</v>
      </c>
      <c r="F211" s="413" t="s">
        <v>2533</v>
      </c>
      <c r="G211" s="416" t="s">
        <v>2529</v>
      </c>
      <c r="H211" s="415" t="s">
        <v>2651</v>
      </c>
      <c r="I211">
        <v>13</v>
      </c>
    </row>
    <row r="212" spans="1:9" x14ac:dyDescent="0.25">
      <c r="A212" s="413">
        <v>466</v>
      </c>
      <c r="B212" s="414">
        <v>0.01</v>
      </c>
      <c r="C212" s="413" t="s">
        <v>2463</v>
      </c>
      <c r="D212" s="413" t="s">
        <v>2462</v>
      </c>
      <c r="E212" s="413" t="s">
        <v>2380</v>
      </c>
      <c r="F212" s="413" t="s">
        <v>2533</v>
      </c>
      <c r="G212" s="416" t="s">
        <v>2530</v>
      </c>
      <c r="H212" s="415" t="s">
        <v>2651</v>
      </c>
      <c r="I212">
        <v>13</v>
      </c>
    </row>
    <row r="213" spans="1:9" x14ac:dyDescent="0.25">
      <c r="A213" s="413">
        <v>530</v>
      </c>
      <c r="B213" s="414">
        <v>0.01</v>
      </c>
      <c r="C213" s="413" t="s">
        <v>2463</v>
      </c>
      <c r="D213" s="413" t="s">
        <v>2462</v>
      </c>
      <c r="E213" s="413" t="s">
        <v>2387</v>
      </c>
      <c r="F213" s="413" t="s">
        <v>2533</v>
      </c>
      <c r="G213" s="416" t="s">
        <v>2531</v>
      </c>
      <c r="H213" s="415" t="s">
        <v>2651</v>
      </c>
      <c r="I213">
        <v>13</v>
      </c>
    </row>
    <row r="214" spans="1:9" x14ac:dyDescent="0.25">
      <c r="A214" s="413">
        <v>1563</v>
      </c>
      <c r="B214" s="414">
        <v>0.01</v>
      </c>
      <c r="C214" s="413" t="s">
        <v>2463</v>
      </c>
      <c r="D214" s="413" t="s">
        <v>2411</v>
      </c>
      <c r="E214" s="413" t="s">
        <v>2454</v>
      </c>
      <c r="F214" s="413" t="s">
        <v>2534</v>
      </c>
      <c r="G214" s="413" t="s">
        <v>2522</v>
      </c>
      <c r="H214" s="415" t="s">
        <v>2650</v>
      </c>
      <c r="I214">
        <v>5</v>
      </c>
    </row>
    <row r="215" spans="1:9" x14ac:dyDescent="0.25">
      <c r="A215" s="413">
        <v>1525</v>
      </c>
      <c r="B215" s="414">
        <v>0.01</v>
      </c>
      <c r="C215" s="413" t="s">
        <v>2463</v>
      </c>
      <c r="D215" s="413" t="s">
        <v>2411</v>
      </c>
      <c r="E215" s="413" t="s">
        <v>2402</v>
      </c>
      <c r="F215" s="413" t="s">
        <v>2534</v>
      </c>
      <c r="G215" s="413" t="s">
        <v>2523</v>
      </c>
      <c r="H215" s="415" t="s">
        <v>2650</v>
      </c>
      <c r="I215">
        <v>5</v>
      </c>
    </row>
    <row r="216" spans="1:9" x14ac:dyDescent="0.25">
      <c r="A216" s="413">
        <v>1472</v>
      </c>
      <c r="B216" s="414">
        <v>0.01</v>
      </c>
      <c r="C216" s="413" t="s">
        <v>2463</v>
      </c>
      <c r="D216" s="413" t="s">
        <v>2411</v>
      </c>
      <c r="E216" s="413" t="s">
        <v>2400</v>
      </c>
      <c r="F216" s="413" t="s">
        <v>2534</v>
      </c>
      <c r="G216" s="416" t="s">
        <v>2524</v>
      </c>
      <c r="H216" s="415" t="s">
        <v>2650</v>
      </c>
      <c r="I216">
        <v>5</v>
      </c>
    </row>
    <row r="217" spans="1:9" x14ac:dyDescent="0.25">
      <c r="A217" s="413">
        <v>1582</v>
      </c>
      <c r="B217" s="414">
        <v>0.01</v>
      </c>
      <c r="C217" s="413" t="s">
        <v>2463</v>
      </c>
      <c r="D217" s="413" t="s">
        <v>2411</v>
      </c>
      <c r="E217" s="413" t="s">
        <v>2461</v>
      </c>
      <c r="F217" s="413" t="s">
        <v>2534</v>
      </c>
      <c r="G217" s="416" t="s">
        <v>2525</v>
      </c>
      <c r="H217" s="415" t="s">
        <v>2650</v>
      </c>
      <c r="I217">
        <v>5</v>
      </c>
    </row>
    <row r="218" spans="1:9" x14ac:dyDescent="0.25">
      <c r="A218" s="413">
        <v>1528</v>
      </c>
      <c r="B218" s="414">
        <v>0.01</v>
      </c>
      <c r="C218" s="413" t="s">
        <v>2463</v>
      </c>
      <c r="D218" s="413" t="s">
        <v>2411</v>
      </c>
      <c r="E218" s="413" t="s">
        <v>2401</v>
      </c>
      <c r="F218" s="413" t="s">
        <v>2534</v>
      </c>
      <c r="G218" s="416" t="s">
        <v>2526</v>
      </c>
      <c r="H218" s="415" t="s">
        <v>2650</v>
      </c>
      <c r="I218">
        <v>5</v>
      </c>
    </row>
    <row r="219" spans="1:9" x14ac:dyDescent="0.25">
      <c r="A219" s="413">
        <v>1566</v>
      </c>
      <c r="B219" s="414">
        <v>0.01</v>
      </c>
      <c r="C219" s="413" t="s">
        <v>2463</v>
      </c>
      <c r="D219" s="413" t="s">
        <v>2411</v>
      </c>
      <c r="E219" s="413" t="s">
        <v>2455</v>
      </c>
      <c r="F219" s="413" t="s">
        <v>2534</v>
      </c>
      <c r="G219" s="416" t="s">
        <v>2527</v>
      </c>
      <c r="H219" s="415" t="s">
        <v>2650</v>
      </c>
      <c r="I219">
        <v>5</v>
      </c>
    </row>
    <row r="220" spans="1:9" x14ac:dyDescent="0.25">
      <c r="A220" s="413">
        <v>1438</v>
      </c>
      <c r="B220" s="414">
        <v>0.01</v>
      </c>
      <c r="C220" s="413" t="s">
        <v>2463</v>
      </c>
      <c r="D220" s="413" t="s">
        <v>2411</v>
      </c>
      <c r="E220" s="413" t="s">
        <v>2382</v>
      </c>
      <c r="F220" s="413" t="s">
        <v>2534</v>
      </c>
      <c r="G220" s="416" t="s">
        <v>2528</v>
      </c>
      <c r="H220" s="415" t="s">
        <v>2651</v>
      </c>
      <c r="I220">
        <v>13</v>
      </c>
    </row>
    <row r="221" spans="1:9" x14ac:dyDescent="0.25">
      <c r="A221" s="413">
        <v>1553</v>
      </c>
      <c r="B221" s="414">
        <v>0.01</v>
      </c>
      <c r="C221" s="413" t="s">
        <v>2463</v>
      </c>
      <c r="D221" s="413" t="s">
        <v>2411</v>
      </c>
      <c r="E221" s="413" t="s">
        <v>2377</v>
      </c>
      <c r="F221" s="413" t="s">
        <v>2534</v>
      </c>
      <c r="G221" s="413" t="s">
        <v>2311</v>
      </c>
      <c r="H221" s="415" t="s">
        <v>2651</v>
      </c>
      <c r="I221">
        <v>13</v>
      </c>
    </row>
    <row r="222" spans="1:9" x14ac:dyDescent="0.25">
      <c r="A222" s="413">
        <v>1442</v>
      </c>
      <c r="B222" s="414">
        <v>0.01</v>
      </c>
      <c r="C222" s="413" t="s">
        <v>2463</v>
      </c>
      <c r="D222" s="413" t="s">
        <v>2411</v>
      </c>
      <c r="E222" s="413" t="s">
        <v>2383</v>
      </c>
      <c r="F222" s="413" t="s">
        <v>2534</v>
      </c>
      <c r="G222" s="416" t="s">
        <v>2529</v>
      </c>
      <c r="H222" s="415" t="s">
        <v>2651</v>
      </c>
      <c r="I222">
        <v>13</v>
      </c>
    </row>
    <row r="223" spans="1:9" x14ac:dyDescent="0.25">
      <c r="A223" s="413">
        <v>1433</v>
      </c>
      <c r="B223" s="414">
        <v>0.01</v>
      </c>
      <c r="C223" s="413" t="s">
        <v>2463</v>
      </c>
      <c r="D223" s="413" t="s">
        <v>2411</v>
      </c>
      <c r="E223" s="413" t="s">
        <v>2380</v>
      </c>
      <c r="F223" s="413" t="s">
        <v>2534</v>
      </c>
      <c r="G223" s="416" t="s">
        <v>2530</v>
      </c>
      <c r="H223" s="415" t="s">
        <v>2651</v>
      </c>
      <c r="I223">
        <v>13</v>
      </c>
    </row>
    <row r="224" spans="1:9" x14ac:dyDescent="0.25">
      <c r="A224" s="413">
        <v>1489</v>
      </c>
      <c r="B224" s="414">
        <v>0.01</v>
      </c>
      <c r="C224" s="413" t="s">
        <v>2463</v>
      </c>
      <c r="D224" s="413" t="s">
        <v>2411</v>
      </c>
      <c r="E224" s="413" t="s">
        <v>2387</v>
      </c>
      <c r="F224" s="413" t="s">
        <v>2534</v>
      </c>
      <c r="G224" s="416" t="s">
        <v>2531</v>
      </c>
      <c r="H224" s="415" t="s">
        <v>2651</v>
      </c>
      <c r="I224">
        <v>13</v>
      </c>
    </row>
    <row r="225" spans="1:9" x14ac:dyDescent="0.25">
      <c r="A225" s="413">
        <v>739</v>
      </c>
      <c r="B225" s="414">
        <v>0.01</v>
      </c>
      <c r="C225" s="413" t="s">
        <v>2463</v>
      </c>
      <c r="D225" s="413" t="s">
        <v>2454</v>
      </c>
      <c r="E225" s="413" t="s">
        <v>2459</v>
      </c>
      <c r="F225" s="413" t="s">
        <v>2522</v>
      </c>
      <c r="G225" s="416" t="s">
        <v>2535</v>
      </c>
      <c r="H225" s="415" t="s">
        <v>2650</v>
      </c>
      <c r="I225">
        <v>5</v>
      </c>
    </row>
    <row r="226" spans="1:9" x14ac:dyDescent="0.25">
      <c r="A226" s="413">
        <v>738</v>
      </c>
      <c r="B226" s="414">
        <v>0.01</v>
      </c>
      <c r="C226" s="413" t="s">
        <v>2463</v>
      </c>
      <c r="D226" s="413" t="s">
        <v>2454</v>
      </c>
      <c r="E226" s="413" t="s">
        <v>2460</v>
      </c>
      <c r="F226" s="413" t="s">
        <v>2522</v>
      </c>
      <c r="G226" s="416" t="s">
        <v>2536</v>
      </c>
      <c r="H226" s="415" t="s">
        <v>2650</v>
      </c>
      <c r="I226">
        <v>5</v>
      </c>
    </row>
    <row r="227" spans="1:9" x14ac:dyDescent="0.25">
      <c r="A227" s="413">
        <v>402</v>
      </c>
      <c r="B227" s="414">
        <v>0.01</v>
      </c>
      <c r="C227" s="413" t="s">
        <v>2463</v>
      </c>
      <c r="D227" s="413" t="s">
        <v>2454</v>
      </c>
      <c r="E227" s="413" t="s">
        <v>2395</v>
      </c>
      <c r="F227" s="413" t="s">
        <v>2522</v>
      </c>
      <c r="G227" s="416" t="s">
        <v>2537</v>
      </c>
      <c r="H227" s="415" t="s">
        <v>2650</v>
      </c>
      <c r="I227">
        <v>5</v>
      </c>
    </row>
    <row r="228" spans="1:9" x14ac:dyDescent="0.25">
      <c r="A228" s="413">
        <v>661</v>
      </c>
      <c r="B228" s="414">
        <v>0.01</v>
      </c>
      <c r="C228" s="413" t="s">
        <v>2463</v>
      </c>
      <c r="D228" s="413" t="s">
        <v>2454</v>
      </c>
      <c r="E228" s="413" t="s">
        <v>2379</v>
      </c>
      <c r="F228" s="413" t="s">
        <v>2522</v>
      </c>
      <c r="G228" s="413" t="s">
        <v>2309</v>
      </c>
      <c r="H228" s="415" t="s">
        <v>2650</v>
      </c>
      <c r="I228">
        <v>5</v>
      </c>
    </row>
    <row r="229" spans="1:9" x14ac:dyDescent="0.25">
      <c r="A229" s="413">
        <v>413</v>
      </c>
      <c r="B229" s="414">
        <v>0.01</v>
      </c>
      <c r="C229" s="413" t="s">
        <v>2463</v>
      </c>
      <c r="D229" s="413" t="s">
        <v>2454</v>
      </c>
      <c r="E229" s="413" t="s">
        <v>2378</v>
      </c>
      <c r="F229" s="413" t="s">
        <v>2522</v>
      </c>
      <c r="G229" s="416" t="s">
        <v>2655</v>
      </c>
      <c r="H229" s="415" t="s">
        <v>2650</v>
      </c>
      <c r="I229">
        <v>5</v>
      </c>
    </row>
    <row r="230" spans="1:9" x14ac:dyDescent="0.25">
      <c r="A230" s="413">
        <v>491</v>
      </c>
      <c r="B230" s="414">
        <v>0.01</v>
      </c>
      <c r="C230" s="413" t="s">
        <v>2463</v>
      </c>
      <c r="D230" s="413" t="s">
        <v>2454</v>
      </c>
      <c r="E230" s="413" t="s">
        <v>2384</v>
      </c>
      <c r="F230" s="413" t="s">
        <v>2522</v>
      </c>
      <c r="G230" s="416" t="s">
        <v>2538</v>
      </c>
      <c r="H230" s="415" t="s">
        <v>2650</v>
      </c>
      <c r="I230">
        <v>5</v>
      </c>
    </row>
    <row r="231" spans="1:9" x14ac:dyDescent="0.25">
      <c r="A231" s="413">
        <v>536</v>
      </c>
      <c r="B231" s="414">
        <v>0.01</v>
      </c>
      <c r="C231" s="413" t="s">
        <v>2463</v>
      </c>
      <c r="D231" s="413" t="s">
        <v>2454</v>
      </c>
      <c r="E231" s="413" t="s">
        <v>2386</v>
      </c>
      <c r="F231" s="413" t="s">
        <v>2522</v>
      </c>
      <c r="G231" s="416" t="s">
        <v>2539</v>
      </c>
      <c r="H231" s="415" t="s">
        <v>2650</v>
      </c>
      <c r="I231">
        <v>5</v>
      </c>
    </row>
    <row r="232" spans="1:9" x14ac:dyDescent="0.25">
      <c r="A232" s="413">
        <v>1573</v>
      </c>
      <c r="B232" s="414">
        <v>0.01</v>
      </c>
      <c r="C232" s="413" t="s">
        <v>2463</v>
      </c>
      <c r="D232" s="413" t="s">
        <v>2402</v>
      </c>
      <c r="E232" s="413" t="s">
        <v>2459</v>
      </c>
      <c r="F232" s="413" t="s">
        <v>2523</v>
      </c>
      <c r="G232" s="416" t="s">
        <v>2535</v>
      </c>
      <c r="H232" s="415" t="s">
        <v>2650</v>
      </c>
      <c r="I232">
        <v>5</v>
      </c>
    </row>
    <row r="233" spans="1:9" x14ac:dyDescent="0.25">
      <c r="A233" s="413">
        <v>1579</v>
      </c>
      <c r="B233" s="414">
        <v>0.01</v>
      </c>
      <c r="C233" s="413" t="s">
        <v>2463</v>
      </c>
      <c r="D233" s="413" t="s">
        <v>2402</v>
      </c>
      <c r="E233" s="413" t="s">
        <v>2460</v>
      </c>
      <c r="F233" s="413" t="s">
        <v>2523</v>
      </c>
      <c r="G233" s="416" t="s">
        <v>2536</v>
      </c>
      <c r="H233" s="415" t="s">
        <v>2650</v>
      </c>
      <c r="I233">
        <v>5</v>
      </c>
    </row>
    <row r="234" spans="1:9" x14ac:dyDescent="0.25">
      <c r="A234" s="413">
        <v>1425</v>
      </c>
      <c r="B234" s="414">
        <v>0.01</v>
      </c>
      <c r="C234" s="413" t="s">
        <v>2463</v>
      </c>
      <c r="D234" s="413" t="s">
        <v>2402</v>
      </c>
      <c r="E234" s="413" t="s">
        <v>2395</v>
      </c>
      <c r="F234" s="413" t="s">
        <v>2523</v>
      </c>
      <c r="G234" s="416" t="s">
        <v>2537</v>
      </c>
      <c r="H234" s="415" t="s">
        <v>2652</v>
      </c>
      <c r="I234">
        <v>13</v>
      </c>
    </row>
    <row r="235" spans="1:9" x14ac:dyDescent="0.25">
      <c r="A235" s="413">
        <v>1548</v>
      </c>
      <c r="B235" s="414">
        <v>0.01</v>
      </c>
      <c r="C235" s="413" t="s">
        <v>2463</v>
      </c>
      <c r="D235" s="413" t="s">
        <v>2402</v>
      </c>
      <c r="E235" s="413" t="s">
        <v>2379</v>
      </c>
      <c r="F235" s="413" t="s">
        <v>2523</v>
      </c>
      <c r="G235" s="413" t="s">
        <v>2309</v>
      </c>
      <c r="H235" s="415" t="s">
        <v>2652</v>
      </c>
      <c r="I235">
        <v>13</v>
      </c>
    </row>
    <row r="236" spans="1:9" x14ac:dyDescent="0.25">
      <c r="A236" s="413">
        <v>1418</v>
      </c>
      <c r="B236" s="414">
        <v>0.01</v>
      </c>
      <c r="C236" s="413" t="s">
        <v>2463</v>
      </c>
      <c r="D236" s="413" t="s">
        <v>2402</v>
      </c>
      <c r="E236" s="413" t="s">
        <v>2378</v>
      </c>
      <c r="F236" s="413" t="s">
        <v>2523</v>
      </c>
      <c r="G236" s="416" t="s">
        <v>2655</v>
      </c>
      <c r="H236" s="415" t="s">
        <v>2652</v>
      </c>
      <c r="I236">
        <v>13</v>
      </c>
    </row>
    <row r="237" spans="1:9" x14ac:dyDescent="0.25">
      <c r="A237" s="413">
        <v>1460</v>
      </c>
      <c r="B237" s="414">
        <v>0.01</v>
      </c>
      <c r="C237" s="413" t="s">
        <v>2463</v>
      </c>
      <c r="D237" s="413" t="s">
        <v>2402</v>
      </c>
      <c r="E237" s="413" t="s">
        <v>2384</v>
      </c>
      <c r="F237" s="413" t="s">
        <v>2523</v>
      </c>
      <c r="G237" s="416" t="s">
        <v>2538</v>
      </c>
      <c r="H237" s="415" t="s">
        <v>2652</v>
      </c>
      <c r="I237">
        <v>13</v>
      </c>
    </row>
    <row r="238" spans="1:9" x14ac:dyDescent="0.25">
      <c r="A238" s="413">
        <v>1481</v>
      </c>
      <c r="B238" s="414">
        <v>0.01</v>
      </c>
      <c r="C238" s="413" t="s">
        <v>2463</v>
      </c>
      <c r="D238" s="413" t="s">
        <v>2402</v>
      </c>
      <c r="E238" s="413" t="s">
        <v>2386</v>
      </c>
      <c r="F238" s="413" t="s">
        <v>2523</v>
      </c>
      <c r="G238" s="416" t="s">
        <v>2539</v>
      </c>
      <c r="H238" s="415" t="s">
        <v>2652</v>
      </c>
      <c r="I238">
        <v>13</v>
      </c>
    </row>
    <row r="239" spans="1:9" x14ac:dyDescent="0.25">
      <c r="A239" s="413">
        <v>1572</v>
      </c>
      <c r="B239" s="414">
        <v>0.01</v>
      </c>
      <c r="C239" s="413" t="s">
        <v>2463</v>
      </c>
      <c r="D239" s="413" t="s">
        <v>2400</v>
      </c>
      <c r="E239" s="413" t="s">
        <v>2459</v>
      </c>
      <c r="F239" s="413" t="s">
        <v>2524</v>
      </c>
      <c r="G239" s="416" t="s">
        <v>2535</v>
      </c>
      <c r="H239" s="415" t="s">
        <v>2650</v>
      </c>
      <c r="I239">
        <v>5</v>
      </c>
    </row>
    <row r="240" spans="1:9" x14ac:dyDescent="0.25">
      <c r="A240" s="413">
        <v>1577</v>
      </c>
      <c r="B240" s="414">
        <v>0.01</v>
      </c>
      <c r="C240" s="413" t="s">
        <v>2463</v>
      </c>
      <c r="D240" s="413" t="s">
        <v>2400</v>
      </c>
      <c r="E240" s="413" t="s">
        <v>2460</v>
      </c>
      <c r="F240" s="413" t="s">
        <v>2524</v>
      </c>
      <c r="G240" s="416" t="s">
        <v>2536</v>
      </c>
      <c r="H240" s="415" t="s">
        <v>2650</v>
      </c>
      <c r="I240">
        <v>5</v>
      </c>
    </row>
    <row r="241" spans="1:9" x14ac:dyDescent="0.25">
      <c r="A241" s="413">
        <v>1423</v>
      </c>
      <c r="B241" s="414">
        <v>0.01</v>
      </c>
      <c r="C241" s="413" t="s">
        <v>2463</v>
      </c>
      <c r="D241" s="413" t="s">
        <v>2400</v>
      </c>
      <c r="E241" s="413" t="s">
        <v>2395</v>
      </c>
      <c r="F241" s="413" t="s">
        <v>2524</v>
      </c>
      <c r="G241" s="416" t="s">
        <v>2537</v>
      </c>
      <c r="H241" s="415" t="s">
        <v>2652</v>
      </c>
      <c r="I241">
        <v>13</v>
      </c>
    </row>
    <row r="242" spans="1:9" x14ac:dyDescent="0.25">
      <c r="A242" s="413">
        <v>1546</v>
      </c>
      <c r="B242" s="414">
        <v>0.01</v>
      </c>
      <c r="C242" s="413" t="s">
        <v>2463</v>
      </c>
      <c r="D242" s="413" t="s">
        <v>2400</v>
      </c>
      <c r="E242" s="413" t="s">
        <v>2379</v>
      </c>
      <c r="F242" s="413" t="s">
        <v>2524</v>
      </c>
      <c r="G242" s="413" t="s">
        <v>2309</v>
      </c>
      <c r="H242" s="415" t="s">
        <v>2652</v>
      </c>
      <c r="I242">
        <v>13</v>
      </c>
    </row>
    <row r="243" spans="1:9" x14ac:dyDescent="0.25">
      <c r="A243" s="413">
        <v>1416</v>
      </c>
      <c r="B243" s="414">
        <v>0.01</v>
      </c>
      <c r="C243" s="413" t="s">
        <v>2463</v>
      </c>
      <c r="D243" s="413" t="s">
        <v>2400</v>
      </c>
      <c r="E243" s="413" t="s">
        <v>2378</v>
      </c>
      <c r="F243" s="413" t="s">
        <v>2524</v>
      </c>
      <c r="G243" s="416" t="s">
        <v>2655</v>
      </c>
      <c r="H243" s="415" t="s">
        <v>2652</v>
      </c>
      <c r="I243">
        <v>13</v>
      </c>
    </row>
    <row r="244" spans="1:9" x14ac:dyDescent="0.25">
      <c r="A244" s="413">
        <v>1458</v>
      </c>
      <c r="B244" s="414">
        <v>0.01</v>
      </c>
      <c r="C244" s="413" t="s">
        <v>2463</v>
      </c>
      <c r="D244" s="413" t="s">
        <v>2400</v>
      </c>
      <c r="E244" s="413" t="s">
        <v>2384</v>
      </c>
      <c r="F244" s="413" t="s">
        <v>2524</v>
      </c>
      <c r="G244" s="416" t="s">
        <v>2538</v>
      </c>
      <c r="H244" s="415" t="s">
        <v>2652</v>
      </c>
      <c r="I244">
        <v>13</v>
      </c>
    </row>
    <row r="245" spans="1:9" x14ac:dyDescent="0.25">
      <c r="A245" s="413">
        <v>1479</v>
      </c>
      <c r="B245" s="414">
        <v>0.01</v>
      </c>
      <c r="C245" s="413" t="s">
        <v>2463</v>
      </c>
      <c r="D245" s="413" t="s">
        <v>2400</v>
      </c>
      <c r="E245" s="413" t="s">
        <v>2386</v>
      </c>
      <c r="F245" s="413" t="s">
        <v>2524</v>
      </c>
      <c r="G245" s="416" t="s">
        <v>2539</v>
      </c>
      <c r="H245" s="415" t="s">
        <v>2652</v>
      </c>
      <c r="I245">
        <v>13</v>
      </c>
    </row>
    <row r="246" spans="1:9" x14ac:dyDescent="0.25">
      <c r="A246" s="413">
        <v>735</v>
      </c>
      <c r="B246" s="414">
        <v>0.01</v>
      </c>
      <c r="C246" s="413" t="s">
        <v>2463</v>
      </c>
      <c r="D246" s="413" t="s">
        <v>2459</v>
      </c>
      <c r="E246" s="413" t="s">
        <v>2461</v>
      </c>
      <c r="F246" s="413" t="s">
        <v>2535</v>
      </c>
      <c r="G246" s="413" t="s">
        <v>2525</v>
      </c>
      <c r="H246" s="415" t="s">
        <v>2650</v>
      </c>
      <c r="I246">
        <v>5</v>
      </c>
    </row>
    <row r="247" spans="1:9" x14ac:dyDescent="0.25">
      <c r="A247" s="413">
        <v>579</v>
      </c>
      <c r="B247" s="414">
        <v>0.01</v>
      </c>
      <c r="C247" s="413" t="s">
        <v>2463</v>
      </c>
      <c r="D247" s="413" t="s">
        <v>2459</v>
      </c>
      <c r="E247" s="413" t="s">
        <v>2401</v>
      </c>
      <c r="F247" s="413" t="s">
        <v>2535</v>
      </c>
      <c r="G247" s="413" t="s">
        <v>2526</v>
      </c>
      <c r="H247" s="415" t="s">
        <v>2650</v>
      </c>
      <c r="I247">
        <v>5</v>
      </c>
    </row>
    <row r="248" spans="1:9" x14ac:dyDescent="0.25">
      <c r="A248" s="413">
        <v>732</v>
      </c>
      <c r="B248" s="414">
        <v>0.01</v>
      </c>
      <c r="C248" s="413" t="s">
        <v>2463</v>
      </c>
      <c r="D248" s="413" t="s">
        <v>2459</v>
      </c>
      <c r="E248" s="413" t="s">
        <v>2455</v>
      </c>
      <c r="F248" s="413" t="s">
        <v>2535</v>
      </c>
      <c r="G248" s="416" t="s">
        <v>2527</v>
      </c>
      <c r="H248" s="415" t="s">
        <v>2650</v>
      </c>
      <c r="I248">
        <v>5</v>
      </c>
    </row>
    <row r="249" spans="1:9" x14ac:dyDescent="0.25">
      <c r="A249" s="413">
        <v>453</v>
      </c>
      <c r="B249" s="414">
        <v>0.01</v>
      </c>
      <c r="C249" s="413" t="s">
        <v>2463</v>
      </c>
      <c r="D249" s="413" t="s">
        <v>2459</v>
      </c>
      <c r="E249" s="413" t="s">
        <v>2382</v>
      </c>
      <c r="F249" s="413" t="s">
        <v>2535</v>
      </c>
      <c r="G249" s="416" t="s">
        <v>2528</v>
      </c>
      <c r="H249" s="415" t="s">
        <v>2651</v>
      </c>
      <c r="I249">
        <v>13</v>
      </c>
    </row>
    <row r="250" spans="1:9" x14ac:dyDescent="0.25">
      <c r="A250" s="413">
        <v>668</v>
      </c>
      <c r="B250" s="414">
        <v>0.01</v>
      </c>
      <c r="C250" s="413" t="s">
        <v>2463</v>
      </c>
      <c r="D250" s="413" t="s">
        <v>2459</v>
      </c>
      <c r="E250" s="413" t="s">
        <v>2377</v>
      </c>
      <c r="F250" s="413" t="s">
        <v>2535</v>
      </c>
      <c r="G250" s="413" t="s">
        <v>2311</v>
      </c>
      <c r="H250" s="415" t="s">
        <v>2651</v>
      </c>
      <c r="I250">
        <v>13</v>
      </c>
    </row>
    <row r="251" spans="1:9" x14ac:dyDescent="0.25">
      <c r="A251" s="413">
        <v>431</v>
      </c>
      <c r="B251" s="414">
        <v>0.01</v>
      </c>
      <c r="C251" s="413" t="s">
        <v>2463</v>
      </c>
      <c r="D251" s="413" t="s">
        <v>2459</v>
      </c>
      <c r="E251" s="413" t="s">
        <v>2383</v>
      </c>
      <c r="F251" s="413" t="s">
        <v>2535</v>
      </c>
      <c r="G251" s="416" t="s">
        <v>2529</v>
      </c>
      <c r="H251" s="415" t="s">
        <v>2651</v>
      </c>
      <c r="I251">
        <v>13</v>
      </c>
    </row>
    <row r="252" spans="1:9" x14ac:dyDescent="0.25">
      <c r="A252" s="413">
        <v>465</v>
      </c>
      <c r="B252" s="414">
        <v>0.01</v>
      </c>
      <c r="C252" s="413" t="s">
        <v>2463</v>
      </c>
      <c r="D252" s="413" t="s">
        <v>2459</v>
      </c>
      <c r="E252" s="413" t="s">
        <v>2380</v>
      </c>
      <c r="F252" s="413" t="s">
        <v>2535</v>
      </c>
      <c r="G252" s="416" t="s">
        <v>2530</v>
      </c>
      <c r="H252" s="415" t="s">
        <v>2651</v>
      </c>
      <c r="I252">
        <v>13</v>
      </c>
    </row>
    <row r="253" spans="1:9" x14ac:dyDescent="0.25">
      <c r="A253" s="413">
        <v>529</v>
      </c>
      <c r="B253" s="414">
        <v>0.01</v>
      </c>
      <c r="C253" s="413" t="s">
        <v>2463</v>
      </c>
      <c r="D253" s="413" t="s">
        <v>2459</v>
      </c>
      <c r="E253" s="413" t="s">
        <v>2387</v>
      </c>
      <c r="F253" s="413" t="s">
        <v>2535</v>
      </c>
      <c r="G253" s="416" t="s">
        <v>2531</v>
      </c>
      <c r="H253" s="415" t="s">
        <v>2651</v>
      </c>
      <c r="I253">
        <v>13</v>
      </c>
    </row>
    <row r="254" spans="1:9" x14ac:dyDescent="0.25">
      <c r="A254" s="413">
        <v>737</v>
      </c>
      <c r="B254" s="414">
        <v>0.01</v>
      </c>
      <c r="C254" s="413" t="s">
        <v>2463</v>
      </c>
      <c r="D254" s="413" t="s">
        <v>2461</v>
      </c>
      <c r="E254" s="413" t="s">
        <v>2460</v>
      </c>
      <c r="F254" s="413" t="s">
        <v>2525</v>
      </c>
      <c r="G254" s="416" t="s">
        <v>2536</v>
      </c>
      <c r="H254" s="415" t="s">
        <v>2650</v>
      </c>
      <c r="I254">
        <v>5</v>
      </c>
    </row>
    <row r="255" spans="1:9" x14ac:dyDescent="0.25">
      <c r="A255" s="413">
        <v>400</v>
      </c>
      <c r="B255" s="414">
        <v>0.01</v>
      </c>
      <c r="C255" s="413" t="s">
        <v>2463</v>
      </c>
      <c r="D255" s="413" t="s">
        <v>2461</v>
      </c>
      <c r="E255" s="413" t="s">
        <v>2395</v>
      </c>
      <c r="F255" s="413" t="s">
        <v>2525</v>
      </c>
      <c r="G255" s="416" t="s">
        <v>2537</v>
      </c>
      <c r="H255" s="415" t="s">
        <v>2652</v>
      </c>
      <c r="I255">
        <v>13</v>
      </c>
    </row>
    <row r="256" spans="1:9" x14ac:dyDescent="0.25">
      <c r="A256" s="413">
        <v>662</v>
      </c>
      <c r="B256" s="414">
        <v>0.01</v>
      </c>
      <c r="C256" s="413" t="s">
        <v>2463</v>
      </c>
      <c r="D256" s="413" t="s">
        <v>2461</v>
      </c>
      <c r="E256" s="413" t="s">
        <v>2379</v>
      </c>
      <c r="F256" s="413" t="s">
        <v>2525</v>
      </c>
      <c r="G256" s="413" t="s">
        <v>2309</v>
      </c>
      <c r="H256" s="415" t="s">
        <v>2652</v>
      </c>
      <c r="I256">
        <v>13</v>
      </c>
    </row>
    <row r="257" spans="1:9" x14ac:dyDescent="0.25">
      <c r="A257" s="413">
        <v>411</v>
      </c>
      <c r="B257" s="414">
        <v>0.01</v>
      </c>
      <c r="C257" s="413" t="s">
        <v>2463</v>
      </c>
      <c r="D257" s="413" t="s">
        <v>2461</v>
      </c>
      <c r="E257" s="413" t="s">
        <v>2378</v>
      </c>
      <c r="F257" s="413" t="s">
        <v>2525</v>
      </c>
      <c r="G257" s="416" t="s">
        <v>2304</v>
      </c>
      <c r="H257" s="415" t="s">
        <v>2652</v>
      </c>
      <c r="I257">
        <v>13</v>
      </c>
    </row>
    <row r="258" spans="1:9" x14ac:dyDescent="0.25">
      <c r="A258" s="413">
        <v>489</v>
      </c>
      <c r="B258" s="414">
        <v>0.01</v>
      </c>
      <c r="C258" s="413" t="s">
        <v>2463</v>
      </c>
      <c r="D258" s="413" t="s">
        <v>2461</v>
      </c>
      <c r="E258" s="413" t="s">
        <v>2384</v>
      </c>
      <c r="F258" s="413" t="s">
        <v>2525</v>
      </c>
      <c r="G258" s="416" t="s">
        <v>2538</v>
      </c>
      <c r="H258" s="415" t="s">
        <v>2652</v>
      </c>
      <c r="I258">
        <v>13</v>
      </c>
    </row>
    <row r="259" spans="1:9" x14ac:dyDescent="0.25">
      <c r="A259" s="413">
        <v>534</v>
      </c>
      <c r="B259" s="414">
        <v>0.01</v>
      </c>
      <c r="C259" s="413" t="s">
        <v>2463</v>
      </c>
      <c r="D259" s="413" t="s">
        <v>2461</v>
      </c>
      <c r="E259" s="413" t="s">
        <v>2386</v>
      </c>
      <c r="F259" s="413" t="s">
        <v>2525</v>
      </c>
      <c r="G259" s="416" t="s">
        <v>2539</v>
      </c>
      <c r="H259" s="415" t="s">
        <v>2652</v>
      </c>
      <c r="I259">
        <v>13</v>
      </c>
    </row>
    <row r="260" spans="1:9" x14ac:dyDescent="0.25">
      <c r="A260" s="413">
        <v>1578</v>
      </c>
      <c r="B260" s="414">
        <v>0.01</v>
      </c>
      <c r="C260" s="413" t="s">
        <v>2463</v>
      </c>
      <c r="D260" s="413" t="s">
        <v>2401</v>
      </c>
      <c r="E260" s="413" t="s">
        <v>2460</v>
      </c>
      <c r="F260" s="413" t="s">
        <v>2526</v>
      </c>
      <c r="G260" s="416" t="s">
        <v>2536</v>
      </c>
      <c r="H260" s="415" t="s">
        <v>2650</v>
      </c>
      <c r="I260">
        <v>5</v>
      </c>
    </row>
    <row r="261" spans="1:9" x14ac:dyDescent="0.25">
      <c r="A261" s="413">
        <v>1424</v>
      </c>
      <c r="B261" s="414">
        <v>0.01</v>
      </c>
      <c r="C261" s="413" t="s">
        <v>2463</v>
      </c>
      <c r="D261" s="413" t="s">
        <v>2401</v>
      </c>
      <c r="E261" s="413" t="s">
        <v>2395</v>
      </c>
      <c r="F261" s="413" t="s">
        <v>2526</v>
      </c>
      <c r="G261" s="416" t="s">
        <v>2537</v>
      </c>
      <c r="H261" s="415" t="s">
        <v>2652</v>
      </c>
      <c r="I261">
        <v>13</v>
      </c>
    </row>
    <row r="262" spans="1:9" x14ac:dyDescent="0.25">
      <c r="A262" s="413">
        <v>1547</v>
      </c>
      <c r="B262" s="414">
        <v>0.01</v>
      </c>
      <c r="C262" s="413" t="s">
        <v>2463</v>
      </c>
      <c r="D262" s="413" t="s">
        <v>2401</v>
      </c>
      <c r="E262" s="413" t="s">
        <v>2379</v>
      </c>
      <c r="F262" s="413" t="s">
        <v>2526</v>
      </c>
      <c r="G262" s="413" t="s">
        <v>2309</v>
      </c>
      <c r="H262" s="415" t="s">
        <v>2652</v>
      </c>
      <c r="I262">
        <v>13</v>
      </c>
    </row>
    <row r="263" spans="1:9" x14ac:dyDescent="0.25">
      <c r="A263" s="413">
        <v>1417</v>
      </c>
      <c r="B263" s="414">
        <v>0.01</v>
      </c>
      <c r="C263" s="413" t="s">
        <v>2463</v>
      </c>
      <c r="D263" s="413" t="s">
        <v>2401</v>
      </c>
      <c r="E263" s="413" t="s">
        <v>2378</v>
      </c>
      <c r="F263" s="413" t="s">
        <v>2526</v>
      </c>
      <c r="G263" s="416" t="s">
        <v>2304</v>
      </c>
      <c r="H263" s="415" t="s">
        <v>2652</v>
      </c>
      <c r="I263">
        <v>13</v>
      </c>
    </row>
    <row r="264" spans="1:9" x14ac:dyDescent="0.25">
      <c r="A264" s="413">
        <v>1459</v>
      </c>
      <c r="B264" s="414">
        <v>0.01</v>
      </c>
      <c r="C264" s="413" t="s">
        <v>2463</v>
      </c>
      <c r="D264" s="413" t="s">
        <v>2401</v>
      </c>
      <c r="E264" s="413" t="s">
        <v>2384</v>
      </c>
      <c r="F264" s="413" t="s">
        <v>2526</v>
      </c>
      <c r="G264" s="416" t="s">
        <v>2538</v>
      </c>
      <c r="H264" s="415" t="s">
        <v>2652</v>
      </c>
      <c r="I264">
        <v>13</v>
      </c>
    </row>
    <row r="265" spans="1:9" x14ac:dyDescent="0.25">
      <c r="A265" s="413">
        <v>1480</v>
      </c>
      <c r="B265" s="414">
        <v>0.01</v>
      </c>
      <c r="C265" s="413" t="s">
        <v>2463</v>
      </c>
      <c r="D265" s="413" t="s">
        <v>2401</v>
      </c>
      <c r="E265" s="413" t="s">
        <v>2386</v>
      </c>
      <c r="F265" s="413" t="s">
        <v>2526</v>
      </c>
      <c r="G265" s="416" t="s">
        <v>2539</v>
      </c>
      <c r="H265" s="415" t="s">
        <v>2652</v>
      </c>
      <c r="I265">
        <v>13</v>
      </c>
    </row>
    <row r="266" spans="1:9" x14ac:dyDescent="0.25">
      <c r="A266" s="413">
        <v>731</v>
      </c>
      <c r="B266" s="414">
        <v>0.01</v>
      </c>
      <c r="C266" s="413" t="s">
        <v>2463</v>
      </c>
      <c r="D266" s="413" t="s">
        <v>2460</v>
      </c>
      <c r="E266" s="413" t="s">
        <v>2455</v>
      </c>
      <c r="F266" s="413" t="s">
        <v>2536</v>
      </c>
      <c r="G266" s="416" t="s">
        <v>2527</v>
      </c>
      <c r="H266" s="415" t="s">
        <v>2650</v>
      </c>
      <c r="I266">
        <v>5</v>
      </c>
    </row>
    <row r="267" spans="1:9" x14ac:dyDescent="0.25">
      <c r="A267" s="413">
        <v>452</v>
      </c>
      <c r="B267" s="414">
        <v>0.01</v>
      </c>
      <c r="C267" s="413" t="s">
        <v>2463</v>
      </c>
      <c r="D267" s="413" t="s">
        <v>2460</v>
      </c>
      <c r="E267" s="413" t="s">
        <v>2382</v>
      </c>
      <c r="F267" s="413" t="s">
        <v>2536</v>
      </c>
      <c r="G267" s="416" t="s">
        <v>2528</v>
      </c>
      <c r="H267" s="415" t="s">
        <v>2651</v>
      </c>
      <c r="I267">
        <v>13</v>
      </c>
    </row>
    <row r="268" spans="1:9" x14ac:dyDescent="0.25">
      <c r="A268" s="413">
        <v>667</v>
      </c>
      <c r="B268" s="414">
        <v>0.01</v>
      </c>
      <c r="C268" s="413" t="s">
        <v>2463</v>
      </c>
      <c r="D268" s="413" t="s">
        <v>2460</v>
      </c>
      <c r="E268" s="413" t="s">
        <v>2377</v>
      </c>
      <c r="F268" s="413" t="s">
        <v>2536</v>
      </c>
      <c r="G268" s="413" t="s">
        <v>2311</v>
      </c>
      <c r="H268" s="415" t="s">
        <v>2651</v>
      </c>
      <c r="I268">
        <v>13</v>
      </c>
    </row>
    <row r="269" spans="1:9" x14ac:dyDescent="0.25">
      <c r="A269" s="413">
        <v>430</v>
      </c>
      <c r="B269" s="414">
        <v>0.01</v>
      </c>
      <c r="C269" s="413" t="s">
        <v>2463</v>
      </c>
      <c r="D269" s="413" t="s">
        <v>2460</v>
      </c>
      <c r="E269" s="413" t="s">
        <v>2383</v>
      </c>
      <c r="F269" s="413" t="s">
        <v>2536</v>
      </c>
      <c r="G269" s="416" t="s">
        <v>2529</v>
      </c>
      <c r="H269" s="415" t="s">
        <v>2651</v>
      </c>
      <c r="I269">
        <v>13</v>
      </c>
    </row>
    <row r="270" spans="1:9" x14ac:dyDescent="0.25">
      <c r="A270" s="413">
        <v>464</v>
      </c>
      <c r="B270" s="414">
        <v>0.01</v>
      </c>
      <c r="C270" s="413" t="s">
        <v>2463</v>
      </c>
      <c r="D270" s="413" t="s">
        <v>2460</v>
      </c>
      <c r="E270" s="413" t="s">
        <v>2380</v>
      </c>
      <c r="F270" s="413" t="s">
        <v>2536</v>
      </c>
      <c r="G270" s="416" t="s">
        <v>2530</v>
      </c>
      <c r="H270" s="415" t="s">
        <v>2651</v>
      </c>
      <c r="I270">
        <v>13</v>
      </c>
    </row>
    <row r="271" spans="1:9" x14ac:dyDescent="0.25">
      <c r="A271" s="413">
        <v>528</v>
      </c>
      <c r="B271" s="414">
        <v>0.01</v>
      </c>
      <c r="C271" s="413" t="s">
        <v>2463</v>
      </c>
      <c r="D271" s="413" t="s">
        <v>2460</v>
      </c>
      <c r="E271" s="413" t="s">
        <v>2387</v>
      </c>
      <c r="F271" s="413" t="s">
        <v>2536</v>
      </c>
      <c r="G271" s="416" t="s">
        <v>2531</v>
      </c>
      <c r="H271" s="415" t="s">
        <v>2651</v>
      </c>
      <c r="I271">
        <v>13</v>
      </c>
    </row>
    <row r="272" spans="1:9" x14ac:dyDescent="0.25">
      <c r="A272" s="413">
        <v>401</v>
      </c>
      <c r="B272" s="414">
        <v>0.01</v>
      </c>
      <c r="C272" s="413" t="s">
        <v>2463</v>
      </c>
      <c r="D272" s="413" t="s">
        <v>2455</v>
      </c>
      <c r="E272" s="413" t="s">
        <v>2395</v>
      </c>
      <c r="F272" s="413" t="s">
        <v>2527</v>
      </c>
      <c r="G272" s="416" t="s">
        <v>2537</v>
      </c>
      <c r="H272" s="415" t="s">
        <v>2652</v>
      </c>
      <c r="I272">
        <v>13</v>
      </c>
    </row>
    <row r="273" spans="1:9" x14ac:dyDescent="0.25">
      <c r="A273" s="413">
        <v>660</v>
      </c>
      <c r="B273" s="414">
        <v>0.01</v>
      </c>
      <c r="C273" s="413" t="s">
        <v>2463</v>
      </c>
      <c r="D273" s="413" t="s">
        <v>2455</v>
      </c>
      <c r="E273" s="413" t="s">
        <v>2379</v>
      </c>
      <c r="F273" s="413" t="s">
        <v>2527</v>
      </c>
      <c r="G273" s="413" t="s">
        <v>2309</v>
      </c>
      <c r="H273" s="415" t="s">
        <v>2652</v>
      </c>
      <c r="I273">
        <v>13</v>
      </c>
    </row>
    <row r="274" spans="1:9" x14ac:dyDescent="0.25">
      <c r="A274" s="413">
        <v>412</v>
      </c>
      <c r="B274" s="414">
        <v>0.01</v>
      </c>
      <c r="C274" s="413" t="s">
        <v>2463</v>
      </c>
      <c r="D274" s="413" t="s">
        <v>2455</v>
      </c>
      <c r="E274" s="413" t="s">
        <v>2378</v>
      </c>
      <c r="F274" s="413" t="s">
        <v>2527</v>
      </c>
      <c r="G274" s="416" t="s">
        <v>2304</v>
      </c>
      <c r="H274" s="415" t="s">
        <v>2652</v>
      </c>
      <c r="I274">
        <v>13</v>
      </c>
    </row>
    <row r="275" spans="1:9" x14ac:dyDescent="0.25">
      <c r="A275" s="413">
        <v>490</v>
      </c>
      <c r="B275" s="414">
        <v>0.01</v>
      </c>
      <c r="C275" s="413" t="s">
        <v>2463</v>
      </c>
      <c r="D275" s="413" t="s">
        <v>2455</v>
      </c>
      <c r="E275" s="413" t="s">
        <v>2384</v>
      </c>
      <c r="F275" s="413" t="s">
        <v>2527</v>
      </c>
      <c r="G275" s="416" t="s">
        <v>2538</v>
      </c>
      <c r="H275" s="415" t="s">
        <v>2652</v>
      </c>
      <c r="I275">
        <v>13</v>
      </c>
    </row>
    <row r="276" spans="1:9" x14ac:dyDescent="0.25">
      <c r="A276" s="413">
        <v>535</v>
      </c>
      <c r="B276" s="414">
        <v>0.01</v>
      </c>
      <c r="C276" s="413" t="s">
        <v>2463</v>
      </c>
      <c r="D276" s="413" t="s">
        <v>2455</v>
      </c>
      <c r="E276" s="413" t="s">
        <v>2386</v>
      </c>
      <c r="F276" s="413" t="s">
        <v>2527</v>
      </c>
      <c r="G276" s="416" t="s">
        <v>2539</v>
      </c>
      <c r="H276" s="415" t="s">
        <v>2652</v>
      </c>
      <c r="I276">
        <v>13</v>
      </c>
    </row>
    <row r="277" spans="1:9" ht="25.5" x14ac:dyDescent="0.25">
      <c r="A277" s="413">
        <v>182</v>
      </c>
      <c r="B277" s="414">
        <v>0.01</v>
      </c>
      <c r="C277" s="413" t="s">
        <v>2390</v>
      </c>
      <c r="D277" s="413" t="s">
        <v>2391</v>
      </c>
      <c r="E277" s="413" t="s">
        <v>2392</v>
      </c>
      <c r="F277" s="413" t="s">
        <v>2627</v>
      </c>
      <c r="G277" s="413" t="s">
        <v>2628</v>
      </c>
      <c r="H277" s="415" t="s">
        <v>2663</v>
      </c>
      <c r="I277">
        <v>11</v>
      </c>
    </row>
    <row r="278" spans="1:9" ht="25.5" x14ac:dyDescent="0.25">
      <c r="A278" s="413">
        <v>186</v>
      </c>
      <c r="B278" s="414">
        <v>0.01</v>
      </c>
      <c r="C278" s="413" t="s">
        <v>2390</v>
      </c>
      <c r="D278" s="413" t="s">
        <v>2391</v>
      </c>
      <c r="E278" s="413" t="s">
        <v>2394</v>
      </c>
      <c r="F278" s="413" t="s">
        <v>2627</v>
      </c>
      <c r="G278" s="413" t="s">
        <v>2630</v>
      </c>
      <c r="H278" s="415" t="s">
        <v>2663</v>
      </c>
      <c r="I278">
        <v>11</v>
      </c>
    </row>
    <row r="279" spans="1:9" ht="25.5" x14ac:dyDescent="0.25">
      <c r="A279" s="413">
        <v>183</v>
      </c>
      <c r="B279" s="414">
        <v>0.01</v>
      </c>
      <c r="C279" s="413" t="s">
        <v>2390</v>
      </c>
      <c r="D279" s="413" t="s">
        <v>2392</v>
      </c>
      <c r="E279" s="413" t="s">
        <v>2393</v>
      </c>
      <c r="F279" s="413" t="s">
        <v>2628</v>
      </c>
      <c r="G279" s="413" t="s">
        <v>2629</v>
      </c>
      <c r="H279" s="415" t="s">
        <v>2663</v>
      </c>
      <c r="I279">
        <v>11</v>
      </c>
    </row>
    <row r="280" spans="1:9" ht="25.5" x14ac:dyDescent="0.25">
      <c r="A280" s="413">
        <v>185</v>
      </c>
      <c r="B280" s="414">
        <v>0.01</v>
      </c>
      <c r="C280" s="413" t="s">
        <v>2390</v>
      </c>
      <c r="D280" s="413" t="s">
        <v>2393</v>
      </c>
      <c r="E280" s="413" t="s">
        <v>2394</v>
      </c>
      <c r="F280" s="413" t="s">
        <v>2629</v>
      </c>
      <c r="G280" s="413" t="s">
        <v>2630</v>
      </c>
      <c r="H280" s="415" t="s">
        <v>2663</v>
      </c>
      <c r="I280">
        <v>11</v>
      </c>
    </row>
    <row r="281" spans="1:9" x14ac:dyDescent="0.25">
      <c r="A281" s="421">
        <v>1410</v>
      </c>
      <c r="B281" s="422">
        <v>0.01</v>
      </c>
      <c r="C281" s="421" t="s">
        <v>2390</v>
      </c>
      <c r="D281" s="421" t="s">
        <v>2508</v>
      </c>
      <c r="E281" s="421" t="s">
        <v>2509</v>
      </c>
      <c r="F281" s="421" t="s">
        <v>2631</v>
      </c>
      <c r="G281" s="421" t="s">
        <v>2632</v>
      </c>
      <c r="H281" s="415" t="s">
        <v>2663</v>
      </c>
      <c r="I281">
        <v>11</v>
      </c>
    </row>
    <row r="282" spans="1:9" x14ac:dyDescent="0.25">
      <c r="A282" s="421">
        <v>1411</v>
      </c>
      <c r="B282" s="422">
        <v>0.01</v>
      </c>
      <c r="C282" s="421" t="s">
        <v>2390</v>
      </c>
      <c r="D282" s="421" t="s">
        <v>2508</v>
      </c>
      <c r="E282" s="421" t="s">
        <v>2511</v>
      </c>
      <c r="F282" s="421" t="s">
        <v>2631</v>
      </c>
      <c r="G282" s="421" t="s">
        <v>2634</v>
      </c>
      <c r="H282" s="415" t="s">
        <v>2663</v>
      </c>
      <c r="I282">
        <v>11</v>
      </c>
    </row>
    <row r="283" spans="1:9" x14ac:dyDescent="0.25">
      <c r="A283" s="421">
        <v>1403</v>
      </c>
      <c r="B283" s="422">
        <v>0.01</v>
      </c>
      <c r="C283" s="421" t="s">
        <v>2390</v>
      </c>
      <c r="D283" s="421" t="s">
        <v>2508</v>
      </c>
      <c r="E283" s="421" t="s">
        <v>2502</v>
      </c>
      <c r="F283" s="421" t="s">
        <v>2631</v>
      </c>
      <c r="G283" s="423" t="s">
        <v>2623</v>
      </c>
      <c r="H283" s="424" t="s">
        <v>2663</v>
      </c>
      <c r="I283">
        <v>11</v>
      </c>
    </row>
    <row r="284" spans="1:9" x14ac:dyDescent="0.25">
      <c r="A284" s="421">
        <v>1409</v>
      </c>
      <c r="B284" s="422">
        <v>0.01</v>
      </c>
      <c r="C284" s="421" t="s">
        <v>2390</v>
      </c>
      <c r="D284" s="421" t="s">
        <v>2509</v>
      </c>
      <c r="E284" s="421" t="s">
        <v>2510</v>
      </c>
      <c r="F284" s="421" t="s">
        <v>2632</v>
      </c>
      <c r="G284" s="421" t="s">
        <v>2633</v>
      </c>
      <c r="H284" s="424" t="s">
        <v>2663</v>
      </c>
      <c r="I284">
        <v>11</v>
      </c>
    </row>
    <row r="285" spans="1:9" x14ac:dyDescent="0.25">
      <c r="A285" s="421">
        <v>1406</v>
      </c>
      <c r="B285" s="422">
        <v>0.01</v>
      </c>
      <c r="C285" s="421" t="s">
        <v>2390</v>
      </c>
      <c r="D285" s="421" t="s">
        <v>2509</v>
      </c>
      <c r="E285" s="421" t="s">
        <v>2502</v>
      </c>
      <c r="F285" s="421" t="s">
        <v>2632</v>
      </c>
      <c r="G285" s="423" t="s">
        <v>2623</v>
      </c>
      <c r="H285" s="424" t="s">
        <v>2663</v>
      </c>
      <c r="I285">
        <v>11</v>
      </c>
    </row>
    <row r="286" spans="1:9" x14ac:dyDescent="0.25">
      <c r="A286" s="421">
        <v>1412</v>
      </c>
      <c r="B286" s="422">
        <v>0.01</v>
      </c>
      <c r="C286" s="421" t="s">
        <v>2390</v>
      </c>
      <c r="D286" s="421" t="s">
        <v>2510</v>
      </c>
      <c r="E286" s="421" t="s">
        <v>2511</v>
      </c>
      <c r="F286" s="421" t="s">
        <v>2633</v>
      </c>
      <c r="G286" s="421" t="s">
        <v>2634</v>
      </c>
      <c r="H286" s="424" t="s">
        <v>2663</v>
      </c>
      <c r="I286">
        <v>11</v>
      </c>
    </row>
    <row r="287" spans="1:9" x14ac:dyDescent="0.25">
      <c r="A287" s="421">
        <v>1407</v>
      </c>
      <c r="B287" s="422">
        <v>0.01</v>
      </c>
      <c r="C287" s="421" t="s">
        <v>2390</v>
      </c>
      <c r="D287" s="421" t="s">
        <v>2510</v>
      </c>
      <c r="E287" s="421" t="s">
        <v>2502</v>
      </c>
      <c r="F287" s="421" t="s">
        <v>2633</v>
      </c>
      <c r="G287" s="423" t="s">
        <v>2623</v>
      </c>
      <c r="H287" s="424" t="s">
        <v>2663</v>
      </c>
      <c r="I287">
        <v>11</v>
      </c>
    </row>
    <row r="288" spans="1:9" x14ac:dyDescent="0.25">
      <c r="A288" s="421">
        <v>1408</v>
      </c>
      <c r="B288" s="422">
        <v>0.01</v>
      </c>
      <c r="C288" s="421" t="s">
        <v>2390</v>
      </c>
      <c r="D288" s="421" t="s">
        <v>2511</v>
      </c>
      <c r="E288" s="421" t="s">
        <v>2502</v>
      </c>
      <c r="F288" s="421" t="s">
        <v>2634</v>
      </c>
      <c r="G288" s="423" t="s">
        <v>2623</v>
      </c>
      <c r="H288" s="424" t="s">
        <v>2663</v>
      </c>
      <c r="I288">
        <v>11</v>
      </c>
    </row>
    <row r="289" spans="1:9" x14ac:dyDescent="0.25">
      <c r="A289" s="413">
        <v>589</v>
      </c>
      <c r="B289" s="414">
        <v>0.01</v>
      </c>
      <c r="C289" s="413" t="s">
        <v>2463</v>
      </c>
      <c r="D289" s="413" t="s">
        <v>2432</v>
      </c>
      <c r="E289" s="413" t="s">
        <v>2433</v>
      </c>
      <c r="F289" s="413" t="s">
        <v>2585</v>
      </c>
      <c r="G289" s="416" t="s">
        <v>2566</v>
      </c>
      <c r="H289" s="415" t="s">
        <v>2656</v>
      </c>
      <c r="I289">
        <v>3</v>
      </c>
    </row>
    <row r="290" spans="1:9" x14ac:dyDescent="0.25">
      <c r="A290" s="421">
        <v>610</v>
      </c>
      <c r="B290" s="422">
        <v>0.01</v>
      </c>
      <c r="C290" s="421" t="s">
        <v>2463</v>
      </c>
      <c r="D290" s="421" t="s">
        <v>2432</v>
      </c>
      <c r="E290" s="421" t="s">
        <v>2489</v>
      </c>
      <c r="F290" s="421" t="s">
        <v>2585</v>
      </c>
      <c r="G290" s="423" t="s">
        <v>2635</v>
      </c>
      <c r="H290" s="424" t="s">
        <v>2657</v>
      </c>
      <c r="I290">
        <v>6</v>
      </c>
    </row>
    <row r="291" spans="1:9" x14ac:dyDescent="0.25">
      <c r="A291" s="413">
        <v>601</v>
      </c>
      <c r="B291" s="414">
        <v>0.01</v>
      </c>
      <c r="C291" s="413" t="s">
        <v>2463</v>
      </c>
      <c r="D291" s="413" t="s">
        <v>2432</v>
      </c>
      <c r="E291" s="413" t="s">
        <v>2435</v>
      </c>
      <c r="F291" s="413" t="s">
        <v>2585</v>
      </c>
      <c r="G291" s="416" t="s">
        <v>2567</v>
      </c>
      <c r="H291" s="415" t="s">
        <v>2656</v>
      </c>
      <c r="I291">
        <v>3</v>
      </c>
    </row>
    <row r="292" spans="1:9" x14ac:dyDescent="0.25">
      <c r="A292" s="413">
        <v>616</v>
      </c>
      <c r="B292" s="414">
        <v>0.01</v>
      </c>
      <c r="C292" s="413" t="s">
        <v>2463</v>
      </c>
      <c r="D292" s="413" t="s">
        <v>2432</v>
      </c>
      <c r="E292" s="413" t="s">
        <v>2436</v>
      </c>
      <c r="F292" s="413" t="s">
        <v>2585</v>
      </c>
      <c r="G292" s="416" t="s">
        <v>2568</v>
      </c>
      <c r="H292" s="415" t="s">
        <v>2656</v>
      </c>
      <c r="I292">
        <v>3</v>
      </c>
    </row>
    <row r="293" spans="1:9" x14ac:dyDescent="0.25">
      <c r="A293" s="413">
        <v>704</v>
      </c>
      <c r="B293" s="414">
        <v>0.01</v>
      </c>
      <c r="C293" s="413" t="s">
        <v>2463</v>
      </c>
      <c r="D293" s="413" t="s">
        <v>2432</v>
      </c>
      <c r="E293" s="413" t="s">
        <v>2469</v>
      </c>
      <c r="F293" s="413" t="s">
        <v>2585</v>
      </c>
      <c r="G293" s="416" t="s">
        <v>2569</v>
      </c>
      <c r="H293" s="415" t="s">
        <v>2658</v>
      </c>
      <c r="I293">
        <v>8</v>
      </c>
    </row>
    <row r="294" spans="1:9" x14ac:dyDescent="0.25">
      <c r="A294" s="413">
        <v>624</v>
      </c>
      <c r="B294" s="414">
        <v>0.01</v>
      </c>
      <c r="C294" s="413" t="s">
        <v>2463</v>
      </c>
      <c r="D294" s="413" t="s">
        <v>2432</v>
      </c>
      <c r="E294" s="413" t="s">
        <v>2440</v>
      </c>
      <c r="F294" s="413" t="s">
        <v>2585</v>
      </c>
      <c r="G294" s="416" t="s">
        <v>2581</v>
      </c>
      <c r="H294" s="415" t="s">
        <v>2659</v>
      </c>
      <c r="I294">
        <v>9</v>
      </c>
    </row>
    <row r="295" spans="1:9" x14ac:dyDescent="0.25">
      <c r="A295" s="413">
        <v>638</v>
      </c>
      <c r="B295" s="414">
        <v>0.01</v>
      </c>
      <c r="C295" s="413" t="s">
        <v>2463</v>
      </c>
      <c r="D295" s="413" t="s">
        <v>2432</v>
      </c>
      <c r="E295" s="413" t="s">
        <v>2442</v>
      </c>
      <c r="F295" s="413" t="s">
        <v>2585</v>
      </c>
      <c r="G295" s="416" t="s">
        <v>2615</v>
      </c>
      <c r="H295" s="415" t="s">
        <v>2659</v>
      </c>
      <c r="I295">
        <v>9</v>
      </c>
    </row>
    <row r="296" spans="1:9" x14ac:dyDescent="0.25">
      <c r="A296" s="413">
        <v>630</v>
      </c>
      <c r="B296" s="414">
        <v>0.01</v>
      </c>
      <c r="C296" s="413" t="s">
        <v>2463</v>
      </c>
      <c r="D296" s="413" t="s">
        <v>2432</v>
      </c>
      <c r="E296" s="413" t="s">
        <v>2441</v>
      </c>
      <c r="F296" s="413" t="s">
        <v>2585</v>
      </c>
      <c r="G296" s="416" t="s">
        <v>2616</v>
      </c>
      <c r="H296" s="415" t="s">
        <v>2659</v>
      </c>
      <c r="I296">
        <v>9</v>
      </c>
    </row>
    <row r="297" spans="1:9" x14ac:dyDescent="0.25">
      <c r="A297" s="413">
        <v>569</v>
      </c>
      <c r="B297" s="414">
        <v>0.01</v>
      </c>
      <c r="C297" s="413" t="s">
        <v>2463</v>
      </c>
      <c r="D297" s="413" t="s">
        <v>2432</v>
      </c>
      <c r="E297" s="413" t="s">
        <v>2430</v>
      </c>
      <c r="F297" s="413" t="s">
        <v>2585</v>
      </c>
      <c r="G297" s="416" t="s">
        <v>2617</v>
      </c>
      <c r="H297" s="415" t="s">
        <v>2659</v>
      </c>
      <c r="I297">
        <v>9</v>
      </c>
    </row>
    <row r="298" spans="1:9" x14ac:dyDescent="0.25">
      <c r="A298" s="413">
        <v>716</v>
      </c>
      <c r="B298" s="414">
        <v>0.01</v>
      </c>
      <c r="C298" s="413" t="s">
        <v>2463</v>
      </c>
      <c r="D298" s="413" t="s">
        <v>2432</v>
      </c>
      <c r="E298" s="413" t="s">
        <v>2470</v>
      </c>
      <c r="F298" s="413" t="s">
        <v>2585</v>
      </c>
      <c r="G298" s="416" t="s">
        <v>2636</v>
      </c>
      <c r="H298" s="415" t="s">
        <v>2658</v>
      </c>
      <c r="I298">
        <v>8</v>
      </c>
    </row>
    <row r="299" spans="1:9" x14ac:dyDescent="0.25">
      <c r="A299" s="413">
        <v>492</v>
      </c>
      <c r="B299" s="414">
        <v>0.01</v>
      </c>
      <c r="C299" s="413" t="s">
        <v>2463</v>
      </c>
      <c r="D299" s="413" t="s">
        <v>2432</v>
      </c>
      <c r="E299" s="413" t="s">
        <v>2405</v>
      </c>
      <c r="F299" s="413" t="s">
        <v>2585</v>
      </c>
      <c r="G299" s="416" t="s">
        <v>2571</v>
      </c>
      <c r="H299" s="415" t="s">
        <v>2665</v>
      </c>
      <c r="I299">
        <v>16</v>
      </c>
    </row>
    <row r="300" spans="1:9" x14ac:dyDescent="0.25">
      <c r="A300" s="413">
        <v>403</v>
      </c>
      <c r="B300" s="414">
        <v>0.01</v>
      </c>
      <c r="C300" s="413" t="s">
        <v>2463</v>
      </c>
      <c r="D300" s="413" t="s">
        <v>2432</v>
      </c>
      <c r="E300" s="413" t="s">
        <v>2404</v>
      </c>
      <c r="F300" s="413" t="s">
        <v>2585</v>
      </c>
      <c r="G300" s="416" t="s">
        <v>2572</v>
      </c>
      <c r="H300" s="415" t="s">
        <v>2665</v>
      </c>
      <c r="I300">
        <v>16</v>
      </c>
    </row>
    <row r="301" spans="1:9" x14ac:dyDescent="0.25">
      <c r="A301" s="413">
        <v>414</v>
      </c>
      <c r="B301" s="414">
        <v>0.01</v>
      </c>
      <c r="C301" s="413" t="s">
        <v>2463</v>
      </c>
      <c r="D301" s="413" t="s">
        <v>2432</v>
      </c>
      <c r="E301" s="413" t="s">
        <v>2406</v>
      </c>
      <c r="F301" s="413" t="s">
        <v>2585</v>
      </c>
      <c r="G301" s="416" t="s">
        <v>2573</v>
      </c>
      <c r="H301" s="415" t="s">
        <v>2664</v>
      </c>
      <c r="I301">
        <v>14</v>
      </c>
    </row>
    <row r="302" spans="1:9" x14ac:dyDescent="0.25">
      <c r="A302" s="413">
        <v>473</v>
      </c>
      <c r="B302" s="414">
        <v>0.01</v>
      </c>
      <c r="C302" s="413" t="s">
        <v>2463</v>
      </c>
      <c r="D302" s="413" t="s">
        <v>2432</v>
      </c>
      <c r="E302" s="413" t="s">
        <v>2415</v>
      </c>
      <c r="F302" s="413" t="s">
        <v>2585</v>
      </c>
      <c r="G302" s="416" t="s">
        <v>2574</v>
      </c>
      <c r="H302" s="415" t="s">
        <v>2664</v>
      </c>
      <c r="I302">
        <v>14</v>
      </c>
    </row>
    <row r="303" spans="1:9" x14ac:dyDescent="0.25">
      <c r="A303" s="413">
        <v>436</v>
      </c>
      <c r="B303" s="414">
        <v>0.01</v>
      </c>
      <c r="C303" s="413" t="s">
        <v>2463</v>
      </c>
      <c r="D303" s="413" t="s">
        <v>2432</v>
      </c>
      <c r="E303" s="413" t="s">
        <v>2408</v>
      </c>
      <c r="F303" s="413" t="s">
        <v>2585</v>
      </c>
      <c r="G303" s="416" t="s">
        <v>2575</v>
      </c>
      <c r="H303" s="415" t="s">
        <v>2664</v>
      </c>
      <c r="I303">
        <v>14</v>
      </c>
    </row>
    <row r="304" spans="1:9" x14ac:dyDescent="0.25">
      <c r="A304" s="413">
        <v>502</v>
      </c>
      <c r="B304" s="414">
        <v>0.01</v>
      </c>
      <c r="C304" s="413" t="s">
        <v>2463</v>
      </c>
      <c r="D304" s="413" t="s">
        <v>2432</v>
      </c>
      <c r="E304" s="413" t="s">
        <v>2416</v>
      </c>
      <c r="F304" s="413" t="s">
        <v>2585</v>
      </c>
      <c r="G304" s="416" t="s">
        <v>2576</v>
      </c>
      <c r="H304" s="415" t="s">
        <v>2664</v>
      </c>
      <c r="I304">
        <v>14</v>
      </c>
    </row>
    <row r="305" spans="1:9" x14ac:dyDescent="0.25">
      <c r="A305" s="413">
        <v>709</v>
      </c>
      <c r="B305" s="414">
        <v>0.01</v>
      </c>
      <c r="C305" s="413" t="s">
        <v>2463</v>
      </c>
      <c r="D305" s="413" t="s">
        <v>2432</v>
      </c>
      <c r="E305" s="413" t="s">
        <v>2471</v>
      </c>
      <c r="F305" s="413" t="s">
        <v>2585</v>
      </c>
      <c r="G305" s="416" t="s">
        <v>2577</v>
      </c>
      <c r="H305" s="415" t="s">
        <v>2658</v>
      </c>
      <c r="I305">
        <v>8</v>
      </c>
    </row>
    <row r="306" spans="1:9" x14ac:dyDescent="0.25">
      <c r="A306" s="413">
        <v>682</v>
      </c>
      <c r="B306" s="414">
        <v>0.01</v>
      </c>
      <c r="C306" s="413" t="s">
        <v>2463</v>
      </c>
      <c r="D306" s="413" t="s">
        <v>2432</v>
      </c>
      <c r="E306" s="413" t="s">
        <v>2453</v>
      </c>
      <c r="F306" s="413" t="s">
        <v>2585</v>
      </c>
      <c r="G306" s="416" t="s">
        <v>2578</v>
      </c>
      <c r="H306" s="415" t="s">
        <v>2656</v>
      </c>
      <c r="I306">
        <v>3</v>
      </c>
    </row>
    <row r="307" spans="1:9" x14ac:dyDescent="0.25">
      <c r="A307" s="421">
        <v>588</v>
      </c>
      <c r="B307" s="422">
        <v>0.01</v>
      </c>
      <c r="C307" s="421" t="s">
        <v>2463</v>
      </c>
      <c r="D307" s="421" t="s">
        <v>2488</v>
      </c>
      <c r="E307" s="421" t="s">
        <v>2433</v>
      </c>
      <c r="F307" s="421" t="s">
        <v>2637</v>
      </c>
      <c r="G307" s="423" t="s">
        <v>2566</v>
      </c>
      <c r="H307" s="424" t="s">
        <v>2657</v>
      </c>
      <c r="I307">
        <v>6</v>
      </c>
    </row>
    <row r="308" spans="1:9" x14ac:dyDescent="0.25">
      <c r="A308" s="421">
        <v>609</v>
      </c>
      <c r="B308" s="422">
        <v>0.01</v>
      </c>
      <c r="C308" s="421" t="s">
        <v>2463</v>
      </c>
      <c r="D308" s="421" t="s">
        <v>2488</v>
      </c>
      <c r="E308" s="421" t="s">
        <v>2489</v>
      </c>
      <c r="F308" s="421" t="s">
        <v>2637</v>
      </c>
      <c r="G308" s="423" t="s">
        <v>2635</v>
      </c>
      <c r="H308" s="424" t="s">
        <v>2657</v>
      </c>
      <c r="I308">
        <v>6</v>
      </c>
    </row>
    <row r="309" spans="1:9" x14ac:dyDescent="0.25">
      <c r="A309" s="421">
        <v>600</v>
      </c>
      <c r="B309" s="422">
        <v>0.01</v>
      </c>
      <c r="C309" s="421" t="s">
        <v>2463</v>
      </c>
      <c r="D309" s="421" t="s">
        <v>2488</v>
      </c>
      <c r="E309" s="421" t="s">
        <v>2435</v>
      </c>
      <c r="F309" s="421" t="s">
        <v>2637</v>
      </c>
      <c r="G309" s="423" t="s">
        <v>2567</v>
      </c>
      <c r="H309" s="424" t="s">
        <v>2657</v>
      </c>
      <c r="I309">
        <v>6</v>
      </c>
    </row>
    <row r="310" spans="1:9" x14ac:dyDescent="0.25">
      <c r="A310" s="421">
        <v>615</v>
      </c>
      <c r="B310" s="422">
        <v>0.01</v>
      </c>
      <c r="C310" s="421" t="s">
        <v>2463</v>
      </c>
      <c r="D310" s="421" t="s">
        <v>2488</v>
      </c>
      <c r="E310" s="421" t="s">
        <v>2436</v>
      </c>
      <c r="F310" s="421" t="s">
        <v>2637</v>
      </c>
      <c r="G310" s="423" t="s">
        <v>2568</v>
      </c>
      <c r="H310" s="424" t="s">
        <v>2657</v>
      </c>
      <c r="I310">
        <v>6</v>
      </c>
    </row>
    <row r="311" spans="1:9" x14ac:dyDescent="0.25">
      <c r="A311" s="413">
        <v>590</v>
      </c>
      <c r="B311" s="414">
        <v>0.01</v>
      </c>
      <c r="C311" s="413" t="s">
        <v>2463</v>
      </c>
      <c r="D311" s="413" t="s">
        <v>2431</v>
      </c>
      <c r="E311" s="413" t="s">
        <v>2433</v>
      </c>
      <c r="F311" s="413" t="s">
        <v>2586</v>
      </c>
      <c r="G311" s="416" t="s">
        <v>2566</v>
      </c>
      <c r="H311" s="415" t="s">
        <v>2656</v>
      </c>
      <c r="I311">
        <v>3</v>
      </c>
    </row>
    <row r="312" spans="1:9" x14ac:dyDescent="0.25">
      <c r="A312" s="421">
        <v>611</v>
      </c>
      <c r="B312" s="422">
        <v>0.01</v>
      </c>
      <c r="C312" s="421" t="s">
        <v>2463</v>
      </c>
      <c r="D312" s="421" t="s">
        <v>2431</v>
      </c>
      <c r="E312" s="421" t="s">
        <v>2489</v>
      </c>
      <c r="F312" s="421" t="s">
        <v>2586</v>
      </c>
      <c r="G312" s="423" t="s">
        <v>2635</v>
      </c>
      <c r="H312" s="424" t="s">
        <v>2657</v>
      </c>
      <c r="I312">
        <v>6</v>
      </c>
    </row>
    <row r="313" spans="1:9" x14ac:dyDescent="0.25">
      <c r="A313" s="413">
        <v>602</v>
      </c>
      <c r="B313" s="414">
        <v>0.01</v>
      </c>
      <c r="C313" s="413" t="s">
        <v>2463</v>
      </c>
      <c r="D313" s="413" t="s">
        <v>2431</v>
      </c>
      <c r="E313" s="413" t="s">
        <v>2435</v>
      </c>
      <c r="F313" s="413" t="s">
        <v>2586</v>
      </c>
      <c r="G313" s="416" t="s">
        <v>2567</v>
      </c>
      <c r="H313" s="415" t="s">
        <v>2656</v>
      </c>
      <c r="I313">
        <v>3</v>
      </c>
    </row>
    <row r="314" spans="1:9" x14ac:dyDescent="0.25">
      <c r="A314" s="413">
        <v>617</v>
      </c>
      <c r="B314" s="414">
        <v>0.01</v>
      </c>
      <c r="C314" s="413" t="s">
        <v>2463</v>
      </c>
      <c r="D314" s="413" t="s">
        <v>2431</v>
      </c>
      <c r="E314" s="413" t="s">
        <v>2436</v>
      </c>
      <c r="F314" s="413" t="s">
        <v>2586</v>
      </c>
      <c r="G314" s="416" t="s">
        <v>2568</v>
      </c>
      <c r="H314" s="415" t="s">
        <v>2656</v>
      </c>
      <c r="I314">
        <v>3</v>
      </c>
    </row>
    <row r="315" spans="1:9" x14ac:dyDescent="0.25">
      <c r="A315" s="413">
        <v>705</v>
      </c>
      <c r="B315" s="414">
        <v>0.01</v>
      </c>
      <c r="C315" s="413" t="s">
        <v>2463</v>
      </c>
      <c r="D315" s="413" t="s">
        <v>2431</v>
      </c>
      <c r="E315" s="413" t="s">
        <v>2469</v>
      </c>
      <c r="F315" s="413" t="s">
        <v>2586</v>
      </c>
      <c r="G315" s="416" t="s">
        <v>2569</v>
      </c>
      <c r="H315" s="415" t="s">
        <v>2658</v>
      </c>
      <c r="I315">
        <v>8</v>
      </c>
    </row>
    <row r="316" spans="1:9" x14ac:dyDescent="0.25">
      <c r="A316" s="413">
        <v>625</v>
      </c>
      <c r="B316" s="414">
        <v>0.01</v>
      </c>
      <c r="C316" s="413" t="s">
        <v>2463</v>
      </c>
      <c r="D316" s="413" t="s">
        <v>2431</v>
      </c>
      <c r="E316" s="413" t="s">
        <v>2440</v>
      </c>
      <c r="F316" s="413" t="s">
        <v>2586</v>
      </c>
      <c r="G316" s="416" t="s">
        <v>2581</v>
      </c>
      <c r="H316" s="415" t="s">
        <v>2659</v>
      </c>
      <c r="I316">
        <v>9</v>
      </c>
    </row>
    <row r="317" spans="1:9" x14ac:dyDescent="0.25">
      <c r="A317" s="413">
        <v>639</v>
      </c>
      <c r="B317" s="414">
        <v>0.01</v>
      </c>
      <c r="C317" s="413" t="s">
        <v>2463</v>
      </c>
      <c r="D317" s="413" t="s">
        <v>2431</v>
      </c>
      <c r="E317" s="413" t="s">
        <v>2442</v>
      </c>
      <c r="F317" s="413" t="s">
        <v>2586</v>
      </c>
      <c r="G317" s="416" t="s">
        <v>2615</v>
      </c>
      <c r="H317" s="415" t="s">
        <v>2659</v>
      </c>
      <c r="I317">
        <v>9</v>
      </c>
    </row>
    <row r="318" spans="1:9" x14ac:dyDescent="0.25">
      <c r="A318" s="413">
        <v>631</v>
      </c>
      <c r="B318" s="414">
        <v>0.01</v>
      </c>
      <c r="C318" s="413" t="s">
        <v>2463</v>
      </c>
      <c r="D318" s="413" t="s">
        <v>2431</v>
      </c>
      <c r="E318" s="413" t="s">
        <v>2441</v>
      </c>
      <c r="F318" s="413" t="s">
        <v>2586</v>
      </c>
      <c r="G318" s="416" t="s">
        <v>2616</v>
      </c>
      <c r="H318" s="415" t="s">
        <v>2659</v>
      </c>
      <c r="I318">
        <v>9</v>
      </c>
    </row>
    <row r="319" spans="1:9" x14ac:dyDescent="0.25">
      <c r="A319" s="413">
        <v>570</v>
      </c>
      <c r="B319" s="414">
        <v>0.01</v>
      </c>
      <c r="C319" s="413" t="s">
        <v>2463</v>
      </c>
      <c r="D319" s="413" t="s">
        <v>2431</v>
      </c>
      <c r="E319" s="413" t="s">
        <v>2430</v>
      </c>
      <c r="F319" s="413" t="s">
        <v>2586</v>
      </c>
      <c r="G319" s="416" t="s">
        <v>2617</v>
      </c>
      <c r="H319" s="415" t="s">
        <v>2659</v>
      </c>
      <c r="I319">
        <v>9</v>
      </c>
    </row>
    <row r="320" spans="1:9" x14ac:dyDescent="0.25">
      <c r="A320" s="413">
        <v>717</v>
      </c>
      <c r="B320" s="414">
        <v>0.01</v>
      </c>
      <c r="C320" s="413" t="s">
        <v>2463</v>
      </c>
      <c r="D320" s="413" t="s">
        <v>2431</v>
      </c>
      <c r="E320" s="413" t="s">
        <v>2470</v>
      </c>
      <c r="F320" s="413" t="s">
        <v>2586</v>
      </c>
      <c r="G320" s="416" t="s">
        <v>2636</v>
      </c>
      <c r="H320" s="415" t="s">
        <v>2658</v>
      </c>
      <c r="I320">
        <v>8</v>
      </c>
    </row>
    <row r="321" spans="1:9" x14ac:dyDescent="0.25">
      <c r="A321" s="413">
        <v>493</v>
      </c>
      <c r="B321" s="414">
        <v>0.01</v>
      </c>
      <c r="C321" s="413" t="s">
        <v>2463</v>
      </c>
      <c r="D321" s="413" t="s">
        <v>2431</v>
      </c>
      <c r="E321" s="413" t="s">
        <v>2405</v>
      </c>
      <c r="F321" s="413" t="s">
        <v>2586</v>
      </c>
      <c r="G321" s="416" t="s">
        <v>2571</v>
      </c>
      <c r="H321" s="415" t="s">
        <v>2665</v>
      </c>
      <c r="I321">
        <v>16</v>
      </c>
    </row>
    <row r="322" spans="1:9" x14ac:dyDescent="0.25">
      <c r="A322" s="413">
        <v>404</v>
      </c>
      <c r="B322" s="414">
        <v>0.01</v>
      </c>
      <c r="C322" s="413" t="s">
        <v>2463</v>
      </c>
      <c r="D322" s="413" t="s">
        <v>2431</v>
      </c>
      <c r="E322" s="413" t="s">
        <v>2404</v>
      </c>
      <c r="F322" s="413" t="s">
        <v>2586</v>
      </c>
      <c r="G322" s="416" t="s">
        <v>2572</v>
      </c>
      <c r="H322" s="415" t="s">
        <v>2665</v>
      </c>
      <c r="I322">
        <v>16</v>
      </c>
    </row>
    <row r="323" spans="1:9" x14ac:dyDescent="0.25">
      <c r="A323" s="413">
        <v>415</v>
      </c>
      <c r="B323" s="414">
        <v>0.01</v>
      </c>
      <c r="C323" s="413" t="s">
        <v>2463</v>
      </c>
      <c r="D323" s="413" t="s">
        <v>2431</v>
      </c>
      <c r="E323" s="413" t="s">
        <v>2406</v>
      </c>
      <c r="F323" s="413" t="s">
        <v>2586</v>
      </c>
      <c r="G323" s="416" t="s">
        <v>2573</v>
      </c>
      <c r="H323" s="415" t="s">
        <v>2664</v>
      </c>
      <c r="I323">
        <v>14</v>
      </c>
    </row>
    <row r="324" spans="1:9" x14ac:dyDescent="0.25">
      <c r="A324" s="413">
        <v>474</v>
      </c>
      <c r="B324" s="414">
        <v>0.01</v>
      </c>
      <c r="C324" s="413" t="s">
        <v>2463</v>
      </c>
      <c r="D324" s="413" t="s">
        <v>2431</v>
      </c>
      <c r="E324" s="413" t="s">
        <v>2415</v>
      </c>
      <c r="F324" s="413" t="s">
        <v>2586</v>
      </c>
      <c r="G324" s="416" t="s">
        <v>2574</v>
      </c>
      <c r="H324" s="415" t="s">
        <v>2664</v>
      </c>
      <c r="I324">
        <v>14</v>
      </c>
    </row>
    <row r="325" spans="1:9" x14ac:dyDescent="0.25">
      <c r="A325" s="413">
        <v>437</v>
      </c>
      <c r="B325" s="414">
        <v>0.01</v>
      </c>
      <c r="C325" s="413" t="s">
        <v>2463</v>
      </c>
      <c r="D325" s="413" t="s">
        <v>2431</v>
      </c>
      <c r="E325" s="413" t="s">
        <v>2408</v>
      </c>
      <c r="F325" s="413" t="s">
        <v>2586</v>
      </c>
      <c r="G325" s="416" t="s">
        <v>2575</v>
      </c>
      <c r="H325" s="415" t="s">
        <v>2664</v>
      </c>
      <c r="I325">
        <v>14</v>
      </c>
    </row>
    <row r="326" spans="1:9" x14ac:dyDescent="0.25">
      <c r="A326" s="413">
        <v>503</v>
      </c>
      <c r="B326" s="414">
        <v>0.01</v>
      </c>
      <c r="C326" s="413" t="s">
        <v>2463</v>
      </c>
      <c r="D326" s="413" t="s">
        <v>2431</v>
      </c>
      <c r="E326" s="413" t="s">
        <v>2416</v>
      </c>
      <c r="F326" s="413" t="s">
        <v>2586</v>
      </c>
      <c r="G326" s="416" t="s">
        <v>2576</v>
      </c>
      <c r="H326" s="415" t="s">
        <v>2664</v>
      </c>
      <c r="I326">
        <v>14</v>
      </c>
    </row>
    <row r="327" spans="1:9" x14ac:dyDescent="0.25">
      <c r="A327" s="413">
        <v>710</v>
      </c>
      <c r="B327" s="414">
        <v>0.01</v>
      </c>
      <c r="C327" s="413" t="s">
        <v>2463</v>
      </c>
      <c r="D327" s="413" t="s">
        <v>2431</v>
      </c>
      <c r="E327" s="413" t="s">
        <v>2471</v>
      </c>
      <c r="F327" s="413" t="s">
        <v>2586</v>
      </c>
      <c r="G327" s="416" t="s">
        <v>2577</v>
      </c>
      <c r="H327" s="415" t="s">
        <v>2658</v>
      </c>
      <c r="I327">
        <v>8</v>
      </c>
    </row>
    <row r="328" spans="1:9" x14ac:dyDescent="0.25">
      <c r="A328" s="413">
        <v>683</v>
      </c>
      <c r="B328" s="414">
        <v>0.01</v>
      </c>
      <c r="C328" s="413" t="s">
        <v>2463</v>
      </c>
      <c r="D328" s="413" t="s">
        <v>2431</v>
      </c>
      <c r="E328" s="413" t="s">
        <v>2453</v>
      </c>
      <c r="F328" s="413" t="s">
        <v>2586</v>
      </c>
      <c r="G328" s="416" t="s">
        <v>2578</v>
      </c>
      <c r="H328" s="415" t="s">
        <v>2656</v>
      </c>
      <c r="I328">
        <v>3</v>
      </c>
    </row>
    <row r="329" spans="1:9" x14ac:dyDescent="0.25">
      <c r="A329" s="413">
        <v>591</v>
      </c>
      <c r="B329" s="414">
        <v>0.01</v>
      </c>
      <c r="C329" s="413" t="s">
        <v>2463</v>
      </c>
      <c r="D329" s="413" t="s">
        <v>2434</v>
      </c>
      <c r="E329" s="413" t="s">
        <v>2433</v>
      </c>
      <c r="F329" s="413" t="s">
        <v>2587</v>
      </c>
      <c r="G329" s="416" t="s">
        <v>2566</v>
      </c>
      <c r="H329" s="415" t="s">
        <v>2656</v>
      </c>
      <c r="I329">
        <v>3</v>
      </c>
    </row>
    <row r="330" spans="1:9" x14ac:dyDescent="0.25">
      <c r="A330" s="421">
        <v>612</v>
      </c>
      <c r="B330" s="422">
        <v>0.01</v>
      </c>
      <c r="C330" s="421" t="s">
        <v>2463</v>
      </c>
      <c r="D330" s="421" t="s">
        <v>2434</v>
      </c>
      <c r="E330" s="421" t="s">
        <v>2489</v>
      </c>
      <c r="F330" s="421" t="s">
        <v>2587</v>
      </c>
      <c r="G330" s="423" t="s">
        <v>2635</v>
      </c>
      <c r="H330" s="415" t="s">
        <v>2657</v>
      </c>
      <c r="I330">
        <v>6</v>
      </c>
    </row>
    <row r="331" spans="1:9" x14ac:dyDescent="0.25">
      <c r="A331" s="413">
        <v>603</v>
      </c>
      <c r="B331" s="414">
        <v>0.01</v>
      </c>
      <c r="C331" s="413" t="s">
        <v>2463</v>
      </c>
      <c r="D331" s="413" t="s">
        <v>2434</v>
      </c>
      <c r="E331" s="413" t="s">
        <v>2435</v>
      </c>
      <c r="F331" s="413" t="s">
        <v>2587</v>
      </c>
      <c r="G331" s="416" t="s">
        <v>2567</v>
      </c>
      <c r="H331" s="415" t="s">
        <v>2656</v>
      </c>
      <c r="I331">
        <v>3</v>
      </c>
    </row>
    <row r="332" spans="1:9" x14ac:dyDescent="0.25">
      <c r="A332" s="413">
        <v>618</v>
      </c>
      <c r="B332" s="414">
        <v>0.01</v>
      </c>
      <c r="C332" s="413" t="s">
        <v>2463</v>
      </c>
      <c r="D332" s="413" t="s">
        <v>2434</v>
      </c>
      <c r="E332" s="413" t="s">
        <v>2436</v>
      </c>
      <c r="F332" s="413" t="s">
        <v>2587</v>
      </c>
      <c r="G332" s="416" t="s">
        <v>2568</v>
      </c>
      <c r="H332" s="415" t="s">
        <v>2656</v>
      </c>
      <c r="I332">
        <v>3</v>
      </c>
    </row>
    <row r="333" spans="1:9" x14ac:dyDescent="0.25">
      <c r="A333" s="413">
        <v>706</v>
      </c>
      <c r="B333" s="414">
        <v>0.01</v>
      </c>
      <c r="C333" s="413" t="s">
        <v>2463</v>
      </c>
      <c r="D333" s="413" t="s">
        <v>2434</v>
      </c>
      <c r="E333" s="413" t="s">
        <v>2469</v>
      </c>
      <c r="F333" s="413" t="s">
        <v>2587</v>
      </c>
      <c r="G333" s="416" t="s">
        <v>2569</v>
      </c>
      <c r="H333" s="415" t="s">
        <v>2658</v>
      </c>
      <c r="I333">
        <v>8</v>
      </c>
    </row>
    <row r="334" spans="1:9" x14ac:dyDescent="0.25">
      <c r="A334" s="413">
        <v>626</v>
      </c>
      <c r="B334" s="414">
        <v>0.01</v>
      </c>
      <c r="C334" s="413" t="s">
        <v>2463</v>
      </c>
      <c r="D334" s="413" t="s">
        <v>2434</v>
      </c>
      <c r="E334" s="413" t="s">
        <v>2440</v>
      </c>
      <c r="F334" s="413" t="s">
        <v>2587</v>
      </c>
      <c r="G334" s="416" t="s">
        <v>2581</v>
      </c>
      <c r="H334" s="415" t="s">
        <v>2659</v>
      </c>
      <c r="I334">
        <v>9</v>
      </c>
    </row>
    <row r="335" spans="1:9" x14ac:dyDescent="0.25">
      <c r="A335" s="413">
        <v>640</v>
      </c>
      <c r="B335" s="414">
        <v>0.01</v>
      </c>
      <c r="C335" s="413" t="s">
        <v>2463</v>
      </c>
      <c r="D335" s="413" t="s">
        <v>2434</v>
      </c>
      <c r="E335" s="413" t="s">
        <v>2442</v>
      </c>
      <c r="F335" s="413" t="s">
        <v>2587</v>
      </c>
      <c r="G335" s="416" t="s">
        <v>2615</v>
      </c>
      <c r="H335" s="415" t="s">
        <v>2659</v>
      </c>
      <c r="I335">
        <v>9</v>
      </c>
    </row>
    <row r="336" spans="1:9" x14ac:dyDescent="0.25">
      <c r="A336" s="413">
        <v>632</v>
      </c>
      <c r="B336" s="414">
        <v>0.01</v>
      </c>
      <c r="C336" s="413" t="s">
        <v>2463</v>
      </c>
      <c r="D336" s="413" t="s">
        <v>2434</v>
      </c>
      <c r="E336" s="413" t="s">
        <v>2441</v>
      </c>
      <c r="F336" s="413" t="s">
        <v>2587</v>
      </c>
      <c r="G336" s="416" t="s">
        <v>2616</v>
      </c>
      <c r="H336" s="415" t="s">
        <v>2659</v>
      </c>
      <c r="I336">
        <v>9</v>
      </c>
    </row>
    <row r="337" spans="1:9" x14ac:dyDescent="0.25">
      <c r="A337" s="413">
        <v>571</v>
      </c>
      <c r="B337" s="414">
        <v>0.01</v>
      </c>
      <c r="C337" s="413" t="s">
        <v>2463</v>
      </c>
      <c r="D337" s="413" t="s">
        <v>2434</v>
      </c>
      <c r="E337" s="413" t="s">
        <v>2430</v>
      </c>
      <c r="F337" s="413" t="s">
        <v>2587</v>
      </c>
      <c r="G337" s="416" t="s">
        <v>2617</v>
      </c>
      <c r="H337" s="415" t="s">
        <v>2659</v>
      </c>
      <c r="I337">
        <v>9</v>
      </c>
    </row>
    <row r="338" spans="1:9" x14ac:dyDescent="0.25">
      <c r="A338" s="413">
        <v>718</v>
      </c>
      <c r="B338" s="414">
        <v>0.01</v>
      </c>
      <c r="C338" s="413" t="s">
        <v>2463</v>
      </c>
      <c r="D338" s="413" t="s">
        <v>2434</v>
      </c>
      <c r="E338" s="413" t="s">
        <v>2470</v>
      </c>
      <c r="F338" s="413" t="s">
        <v>2587</v>
      </c>
      <c r="G338" s="416" t="s">
        <v>2636</v>
      </c>
      <c r="H338" s="415" t="s">
        <v>2658</v>
      </c>
      <c r="I338">
        <v>8</v>
      </c>
    </row>
    <row r="339" spans="1:9" x14ac:dyDescent="0.25">
      <c r="A339" s="413">
        <v>494</v>
      </c>
      <c r="B339" s="414">
        <v>0.01</v>
      </c>
      <c r="C339" s="413" t="s">
        <v>2463</v>
      </c>
      <c r="D339" s="413" t="s">
        <v>2434</v>
      </c>
      <c r="E339" s="413" t="s">
        <v>2405</v>
      </c>
      <c r="F339" s="413" t="s">
        <v>2587</v>
      </c>
      <c r="G339" s="416" t="s">
        <v>2571</v>
      </c>
      <c r="H339" s="415" t="s">
        <v>2665</v>
      </c>
      <c r="I339">
        <v>16</v>
      </c>
    </row>
    <row r="340" spans="1:9" x14ac:dyDescent="0.25">
      <c r="A340" s="413">
        <v>405</v>
      </c>
      <c r="B340" s="414">
        <v>0.01</v>
      </c>
      <c r="C340" s="413" t="s">
        <v>2463</v>
      </c>
      <c r="D340" s="413" t="s">
        <v>2434</v>
      </c>
      <c r="E340" s="413" t="s">
        <v>2404</v>
      </c>
      <c r="F340" s="413" t="s">
        <v>2587</v>
      </c>
      <c r="G340" s="416" t="s">
        <v>2572</v>
      </c>
      <c r="H340" s="415" t="s">
        <v>2665</v>
      </c>
      <c r="I340">
        <v>16</v>
      </c>
    </row>
    <row r="341" spans="1:9" x14ac:dyDescent="0.25">
      <c r="A341" s="413">
        <v>416</v>
      </c>
      <c r="B341" s="414">
        <v>0.01</v>
      </c>
      <c r="C341" s="413" t="s">
        <v>2463</v>
      </c>
      <c r="D341" s="413" t="s">
        <v>2434</v>
      </c>
      <c r="E341" s="413" t="s">
        <v>2406</v>
      </c>
      <c r="F341" s="413" t="s">
        <v>2587</v>
      </c>
      <c r="G341" s="416" t="s">
        <v>2573</v>
      </c>
      <c r="H341" s="415" t="s">
        <v>2664</v>
      </c>
      <c r="I341">
        <v>14</v>
      </c>
    </row>
    <row r="342" spans="1:9" x14ac:dyDescent="0.25">
      <c r="A342" s="413">
        <v>475</v>
      </c>
      <c r="B342" s="414">
        <v>0.01</v>
      </c>
      <c r="C342" s="413" t="s">
        <v>2463</v>
      </c>
      <c r="D342" s="413" t="s">
        <v>2434</v>
      </c>
      <c r="E342" s="413" t="s">
        <v>2415</v>
      </c>
      <c r="F342" s="413" t="s">
        <v>2587</v>
      </c>
      <c r="G342" s="416" t="s">
        <v>2574</v>
      </c>
      <c r="H342" s="415" t="s">
        <v>2664</v>
      </c>
      <c r="I342">
        <v>14</v>
      </c>
    </row>
    <row r="343" spans="1:9" x14ac:dyDescent="0.25">
      <c r="A343" s="413">
        <v>438</v>
      </c>
      <c r="B343" s="414">
        <v>0.01</v>
      </c>
      <c r="C343" s="413" t="s">
        <v>2463</v>
      </c>
      <c r="D343" s="413" t="s">
        <v>2434</v>
      </c>
      <c r="E343" s="413" t="s">
        <v>2408</v>
      </c>
      <c r="F343" s="413" t="s">
        <v>2587</v>
      </c>
      <c r="G343" s="416" t="s">
        <v>2575</v>
      </c>
      <c r="H343" s="415" t="s">
        <v>2664</v>
      </c>
      <c r="I343">
        <v>14</v>
      </c>
    </row>
    <row r="344" spans="1:9" x14ac:dyDescent="0.25">
      <c r="A344" s="413">
        <v>504</v>
      </c>
      <c r="B344" s="414">
        <v>0.01</v>
      </c>
      <c r="C344" s="413" t="s">
        <v>2463</v>
      </c>
      <c r="D344" s="413" t="s">
        <v>2434</v>
      </c>
      <c r="E344" s="413" t="s">
        <v>2416</v>
      </c>
      <c r="F344" s="413" t="s">
        <v>2587</v>
      </c>
      <c r="G344" s="416" t="s">
        <v>2576</v>
      </c>
      <c r="H344" s="415" t="s">
        <v>2664</v>
      </c>
      <c r="I344">
        <v>14</v>
      </c>
    </row>
    <row r="345" spans="1:9" x14ac:dyDescent="0.25">
      <c r="A345" s="413">
        <v>711</v>
      </c>
      <c r="B345" s="414">
        <v>0.01</v>
      </c>
      <c r="C345" s="413" t="s">
        <v>2463</v>
      </c>
      <c r="D345" s="413" t="s">
        <v>2434</v>
      </c>
      <c r="E345" s="413" t="s">
        <v>2471</v>
      </c>
      <c r="F345" s="413" t="s">
        <v>2587</v>
      </c>
      <c r="G345" s="416" t="s">
        <v>2577</v>
      </c>
      <c r="H345" s="415" t="s">
        <v>2658</v>
      </c>
      <c r="I345">
        <v>8</v>
      </c>
    </row>
    <row r="346" spans="1:9" x14ac:dyDescent="0.25">
      <c r="A346" s="413">
        <v>684</v>
      </c>
      <c r="B346" s="414">
        <v>0.01</v>
      </c>
      <c r="C346" s="413" t="s">
        <v>2463</v>
      </c>
      <c r="D346" s="413" t="s">
        <v>2434</v>
      </c>
      <c r="E346" s="413" t="s">
        <v>2453</v>
      </c>
      <c r="F346" s="413" t="s">
        <v>2587</v>
      </c>
      <c r="G346" s="416" t="s">
        <v>2578</v>
      </c>
      <c r="H346" s="415" t="s">
        <v>2656</v>
      </c>
      <c r="I346">
        <v>3</v>
      </c>
    </row>
    <row r="347" spans="1:9" x14ac:dyDescent="0.25">
      <c r="A347" s="413">
        <v>596</v>
      </c>
      <c r="B347" s="414">
        <v>0.01</v>
      </c>
      <c r="C347" s="413" t="s">
        <v>2463</v>
      </c>
      <c r="D347" s="413" t="s">
        <v>2465</v>
      </c>
      <c r="E347" s="413" t="s">
        <v>2433</v>
      </c>
      <c r="F347" s="413" t="s">
        <v>2588</v>
      </c>
      <c r="G347" s="416" t="s">
        <v>2566</v>
      </c>
      <c r="H347" s="415" t="s">
        <v>2658</v>
      </c>
      <c r="I347">
        <v>8</v>
      </c>
    </row>
    <row r="348" spans="1:9" x14ac:dyDescent="0.25">
      <c r="A348" s="413">
        <v>608</v>
      </c>
      <c r="B348" s="414">
        <v>0.01</v>
      </c>
      <c r="C348" s="413" t="s">
        <v>2463</v>
      </c>
      <c r="D348" s="413" t="s">
        <v>2465</v>
      </c>
      <c r="E348" s="413" t="s">
        <v>2435</v>
      </c>
      <c r="F348" s="413" t="s">
        <v>2588</v>
      </c>
      <c r="G348" s="416" t="s">
        <v>2567</v>
      </c>
      <c r="H348" s="415" t="s">
        <v>2658</v>
      </c>
      <c r="I348">
        <v>8</v>
      </c>
    </row>
    <row r="349" spans="1:9" x14ac:dyDescent="0.25">
      <c r="A349" s="413">
        <v>623</v>
      </c>
      <c r="B349" s="414">
        <v>0.01</v>
      </c>
      <c r="C349" s="413" t="s">
        <v>2463</v>
      </c>
      <c r="D349" s="413" t="s">
        <v>2465</v>
      </c>
      <c r="E349" s="413" t="s">
        <v>2436</v>
      </c>
      <c r="F349" s="413" t="s">
        <v>2588</v>
      </c>
      <c r="G349" s="416" t="s">
        <v>2568</v>
      </c>
      <c r="H349" s="415" t="s">
        <v>2658</v>
      </c>
      <c r="I349">
        <v>8</v>
      </c>
    </row>
    <row r="350" spans="1:9" x14ac:dyDescent="0.25">
      <c r="A350" s="413">
        <v>708</v>
      </c>
      <c r="B350" s="414">
        <v>0.01</v>
      </c>
      <c r="C350" s="413" t="s">
        <v>2463</v>
      </c>
      <c r="D350" s="413" t="s">
        <v>2465</v>
      </c>
      <c r="E350" s="413" t="s">
        <v>2469</v>
      </c>
      <c r="F350" s="413" t="s">
        <v>2588</v>
      </c>
      <c r="G350" s="416" t="s">
        <v>2569</v>
      </c>
      <c r="H350" s="415" t="s">
        <v>2658</v>
      </c>
      <c r="I350">
        <v>8</v>
      </c>
    </row>
    <row r="351" spans="1:9" x14ac:dyDescent="0.25">
      <c r="A351" s="413">
        <v>721</v>
      </c>
      <c r="B351" s="414">
        <v>0.01</v>
      </c>
      <c r="C351" s="413" t="s">
        <v>2463</v>
      </c>
      <c r="D351" s="413" t="s">
        <v>2465</v>
      </c>
      <c r="E351" s="413" t="s">
        <v>2470</v>
      </c>
      <c r="F351" s="413" t="s">
        <v>2588</v>
      </c>
      <c r="G351" s="416" t="s">
        <v>2636</v>
      </c>
      <c r="H351" s="415" t="s">
        <v>2658</v>
      </c>
      <c r="I351">
        <v>8</v>
      </c>
    </row>
    <row r="352" spans="1:9" x14ac:dyDescent="0.25">
      <c r="A352" s="413">
        <v>497</v>
      </c>
      <c r="B352" s="414">
        <v>0.01</v>
      </c>
      <c r="C352" s="413" t="s">
        <v>2463</v>
      </c>
      <c r="D352" s="413" t="s">
        <v>2465</v>
      </c>
      <c r="E352" s="413" t="s">
        <v>2405</v>
      </c>
      <c r="F352" s="413" t="s">
        <v>2588</v>
      </c>
      <c r="G352" s="416" t="s">
        <v>2571</v>
      </c>
      <c r="H352" s="415" t="s">
        <v>2658</v>
      </c>
      <c r="I352">
        <v>8</v>
      </c>
    </row>
    <row r="353" spans="1:9" x14ac:dyDescent="0.25">
      <c r="A353" s="413">
        <v>408</v>
      </c>
      <c r="B353" s="414">
        <v>0.01</v>
      </c>
      <c r="C353" s="413" t="s">
        <v>2463</v>
      </c>
      <c r="D353" s="413" t="s">
        <v>2465</v>
      </c>
      <c r="E353" s="413" t="s">
        <v>2404</v>
      </c>
      <c r="F353" s="413" t="s">
        <v>2588</v>
      </c>
      <c r="G353" s="416" t="s">
        <v>2572</v>
      </c>
      <c r="H353" s="415" t="s">
        <v>2658</v>
      </c>
      <c r="I353">
        <v>8</v>
      </c>
    </row>
    <row r="354" spans="1:9" x14ac:dyDescent="0.25">
      <c r="A354" s="413">
        <v>424</v>
      </c>
      <c r="B354" s="414">
        <v>0.01</v>
      </c>
      <c r="C354" s="413" t="s">
        <v>2463</v>
      </c>
      <c r="D354" s="413" t="s">
        <v>2465</v>
      </c>
      <c r="E354" s="413" t="s">
        <v>2406</v>
      </c>
      <c r="F354" s="413" t="s">
        <v>2588</v>
      </c>
      <c r="G354" s="416" t="s">
        <v>2573</v>
      </c>
      <c r="H354" s="415" t="s">
        <v>2658</v>
      </c>
      <c r="I354">
        <v>8</v>
      </c>
    </row>
    <row r="355" spans="1:9" x14ac:dyDescent="0.25">
      <c r="A355" s="413">
        <v>483</v>
      </c>
      <c r="B355" s="414">
        <v>0.01</v>
      </c>
      <c r="C355" s="413" t="s">
        <v>2463</v>
      </c>
      <c r="D355" s="413" t="s">
        <v>2465</v>
      </c>
      <c r="E355" s="413" t="s">
        <v>2415</v>
      </c>
      <c r="F355" s="413" t="s">
        <v>2588</v>
      </c>
      <c r="G355" s="416" t="s">
        <v>2574</v>
      </c>
      <c r="H355" s="415" t="s">
        <v>2658</v>
      </c>
      <c r="I355">
        <v>8</v>
      </c>
    </row>
    <row r="356" spans="1:9" x14ac:dyDescent="0.25">
      <c r="A356" s="413">
        <v>446</v>
      </c>
      <c r="B356" s="414">
        <v>0.01</v>
      </c>
      <c r="C356" s="413" t="s">
        <v>2463</v>
      </c>
      <c r="D356" s="413" t="s">
        <v>2465</v>
      </c>
      <c r="E356" s="413" t="s">
        <v>2408</v>
      </c>
      <c r="F356" s="413" t="s">
        <v>2588</v>
      </c>
      <c r="G356" s="416" t="s">
        <v>2575</v>
      </c>
      <c r="H356" s="415" t="s">
        <v>2658</v>
      </c>
      <c r="I356">
        <v>8</v>
      </c>
    </row>
    <row r="357" spans="1:9" x14ac:dyDescent="0.25">
      <c r="A357" s="413">
        <v>512</v>
      </c>
      <c r="B357" s="414">
        <v>0.01</v>
      </c>
      <c r="C357" s="413" t="s">
        <v>2463</v>
      </c>
      <c r="D357" s="413" t="s">
        <v>2465</v>
      </c>
      <c r="E357" s="413" t="s">
        <v>2416</v>
      </c>
      <c r="F357" s="413" t="s">
        <v>2588</v>
      </c>
      <c r="G357" s="416" t="s">
        <v>2576</v>
      </c>
      <c r="H357" s="415" t="s">
        <v>2658</v>
      </c>
      <c r="I357">
        <v>8</v>
      </c>
    </row>
    <row r="358" spans="1:9" x14ac:dyDescent="0.25">
      <c r="A358" s="413">
        <v>714</v>
      </c>
      <c r="B358" s="414">
        <v>0.01</v>
      </c>
      <c r="C358" s="413" t="s">
        <v>2463</v>
      </c>
      <c r="D358" s="413" t="s">
        <v>2465</v>
      </c>
      <c r="E358" s="413" t="s">
        <v>2471</v>
      </c>
      <c r="F358" s="413" t="s">
        <v>2588</v>
      </c>
      <c r="G358" s="416" t="s">
        <v>2577</v>
      </c>
      <c r="H358" s="415" t="s">
        <v>2658</v>
      </c>
      <c r="I358">
        <v>8</v>
      </c>
    </row>
    <row r="359" spans="1:9" x14ac:dyDescent="0.25">
      <c r="A359" s="413">
        <v>693</v>
      </c>
      <c r="B359" s="414">
        <v>0.01</v>
      </c>
      <c r="C359" s="413" t="s">
        <v>2463</v>
      </c>
      <c r="D359" s="413" t="s">
        <v>2465</v>
      </c>
      <c r="E359" s="413" t="s">
        <v>2453</v>
      </c>
      <c r="F359" s="413" t="s">
        <v>2588</v>
      </c>
      <c r="G359" s="416" t="s">
        <v>2578</v>
      </c>
      <c r="H359" s="415" t="s">
        <v>2658</v>
      </c>
      <c r="I359">
        <v>8</v>
      </c>
    </row>
    <row r="360" spans="1:9" x14ac:dyDescent="0.25">
      <c r="A360" s="413">
        <v>593</v>
      </c>
      <c r="B360" s="414">
        <v>0.01</v>
      </c>
      <c r="C360" s="413" t="s">
        <v>2463</v>
      </c>
      <c r="D360" s="413" t="s">
        <v>2446</v>
      </c>
      <c r="E360" s="413" t="s">
        <v>2433</v>
      </c>
      <c r="F360" s="413" t="s">
        <v>2589</v>
      </c>
      <c r="G360" s="416" t="s">
        <v>2566</v>
      </c>
      <c r="H360" s="415" t="s">
        <v>2659</v>
      </c>
      <c r="I360">
        <v>9</v>
      </c>
    </row>
    <row r="361" spans="1:9" x14ac:dyDescent="0.25">
      <c r="A361" s="413">
        <v>605</v>
      </c>
      <c r="B361" s="414">
        <v>0.01</v>
      </c>
      <c r="C361" s="413" t="s">
        <v>2463</v>
      </c>
      <c r="D361" s="413" t="s">
        <v>2446</v>
      </c>
      <c r="E361" s="413" t="s">
        <v>2435</v>
      </c>
      <c r="F361" s="413" t="s">
        <v>2589</v>
      </c>
      <c r="G361" s="416" t="s">
        <v>2567</v>
      </c>
      <c r="H361" s="415" t="s">
        <v>2659</v>
      </c>
      <c r="I361">
        <v>9</v>
      </c>
    </row>
    <row r="362" spans="1:9" x14ac:dyDescent="0.25">
      <c r="A362" s="413">
        <v>620</v>
      </c>
      <c r="B362" s="414">
        <v>0.01</v>
      </c>
      <c r="C362" s="413" t="s">
        <v>2463</v>
      </c>
      <c r="D362" s="413" t="s">
        <v>2446</v>
      </c>
      <c r="E362" s="413" t="s">
        <v>2436</v>
      </c>
      <c r="F362" s="413" t="s">
        <v>2589</v>
      </c>
      <c r="G362" s="416" t="s">
        <v>2568</v>
      </c>
      <c r="H362" s="415" t="s">
        <v>2659</v>
      </c>
      <c r="I362">
        <v>9</v>
      </c>
    </row>
    <row r="363" spans="1:9" x14ac:dyDescent="0.25">
      <c r="A363" s="413">
        <v>628</v>
      </c>
      <c r="B363" s="414">
        <v>0.01</v>
      </c>
      <c r="C363" s="413" t="s">
        <v>2463</v>
      </c>
      <c r="D363" s="413" t="s">
        <v>2446</v>
      </c>
      <c r="E363" s="413" t="s">
        <v>2440</v>
      </c>
      <c r="F363" s="413" t="s">
        <v>2589</v>
      </c>
      <c r="G363" s="416" t="s">
        <v>2581</v>
      </c>
      <c r="H363" s="415" t="s">
        <v>2659</v>
      </c>
      <c r="I363">
        <v>9</v>
      </c>
    </row>
    <row r="364" spans="1:9" x14ac:dyDescent="0.25">
      <c r="A364" s="413">
        <v>644</v>
      </c>
      <c r="B364" s="414">
        <v>0.01</v>
      </c>
      <c r="C364" s="413" t="s">
        <v>2463</v>
      </c>
      <c r="D364" s="413" t="s">
        <v>2446</v>
      </c>
      <c r="E364" s="413" t="s">
        <v>2442</v>
      </c>
      <c r="F364" s="413" t="s">
        <v>2589</v>
      </c>
      <c r="G364" s="416" t="s">
        <v>2615</v>
      </c>
      <c r="H364" s="415" t="s">
        <v>2659</v>
      </c>
      <c r="I364">
        <v>9</v>
      </c>
    </row>
    <row r="365" spans="1:9" x14ac:dyDescent="0.25">
      <c r="A365" s="413">
        <v>636</v>
      </c>
      <c r="B365" s="414">
        <v>0.01</v>
      </c>
      <c r="C365" s="413" t="s">
        <v>2463</v>
      </c>
      <c r="D365" s="413" t="s">
        <v>2446</v>
      </c>
      <c r="E365" s="413" t="s">
        <v>2441</v>
      </c>
      <c r="F365" s="413" t="s">
        <v>2589</v>
      </c>
      <c r="G365" s="416" t="s">
        <v>2616</v>
      </c>
      <c r="H365" s="415" t="s">
        <v>2659</v>
      </c>
      <c r="I365">
        <v>9</v>
      </c>
    </row>
    <row r="366" spans="1:9" x14ac:dyDescent="0.25">
      <c r="A366" s="413">
        <v>575</v>
      </c>
      <c r="B366" s="414">
        <v>0.01</v>
      </c>
      <c r="C366" s="413" t="s">
        <v>2463</v>
      </c>
      <c r="D366" s="413" t="s">
        <v>2446</v>
      </c>
      <c r="E366" s="413" t="s">
        <v>2430</v>
      </c>
      <c r="F366" s="413" t="s">
        <v>2589</v>
      </c>
      <c r="G366" s="416" t="s">
        <v>2617</v>
      </c>
      <c r="H366" s="415" t="s">
        <v>2659</v>
      </c>
      <c r="I366">
        <v>9</v>
      </c>
    </row>
    <row r="367" spans="1:9" x14ac:dyDescent="0.25">
      <c r="A367" s="413">
        <v>688</v>
      </c>
      <c r="B367" s="414">
        <v>0.01</v>
      </c>
      <c r="C367" s="413" t="s">
        <v>2463</v>
      </c>
      <c r="D367" s="413" t="s">
        <v>2446</v>
      </c>
      <c r="E367" s="413" t="s">
        <v>2453</v>
      </c>
      <c r="F367" s="413" t="s">
        <v>2589</v>
      </c>
      <c r="G367" s="416" t="s">
        <v>2578</v>
      </c>
      <c r="H367" s="415" t="s">
        <v>2659</v>
      </c>
      <c r="I367">
        <v>9</v>
      </c>
    </row>
    <row r="368" spans="1:9" x14ac:dyDescent="0.25">
      <c r="A368" s="413">
        <v>654</v>
      </c>
      <c r="B368" s="414">
        <v>0.01</v>
      </c>
      <c r="C368" s="413" t="s">
        <v>2463</v>
      </c>
      <c r="D368" s="413" t="s">
        <v>2433</v>
      </c>
      <c r="E368" s="413" t="s">
        <v>2445</v>
      </c>
      <c r="F368" s="413" t="s">
        <v>2566</v>
      </c>
      <c r="G368" s="416" t="s">
        <v>2618</v>
      </c>
      <c r="H368" s="415" t="s">
        <v>2659</v>
      </c>
      <c r="I368">
        <v>9</v>
      </c>
    </row>
    <row r="369" spans="1:9" x14ac:dyDescent="0.25">
      <c r="A369" s="413">
        <v>648</v>
      </c>
      <c r="B369" s="414">
        <v>0.01</v>
      </c>
      <c r="C369" s="413" t="s">
        <v>2463</v>
      </c>
      <c r="D369" s="413" t="s">
        <v>2433</v>
      </c>
      <c r="E369" s="413" t="s">
        <v>2444</v>
      </c>
      <c r="F369" s="413" t="s">
        <v>2566</v>
      </c>
      <c r="G369" s="416" t="s">
        <v>2619</v>
      </c>
      <c r="H369" s="415" t="s">
        <v>2659</v>
      </c>
      <c r="I369">
        <v>9</v>
      </c>
    </row>
    <row r="370" spans="1:9" x14ac:dyDescent="0.25">
      <c r="A370" s="413">
        <v>562</v>
      </c>
      <c r="B370" s="414">
        <v>0.01</v>
      </c>
      <c r="C370" s="413" t="s">
        <v>2463</v>
      </c>
      <c r="D370" s="413" t="s">
        <v>2433</v>
      </c>
      <c r="E370" s="413" t="s">
        <v>2428</v>
      </c>
      <c r="F370" s="413" t="s">
        <v>2566</v>
      </c>
      <c r="G370" s="416" t="s">
        <v>2620</v>
      </c>
      <c r="H370" s="415" t="s">
        <v>2659</v>
      </c>
      <c r="I370">
        <v>9</v>
      </c>
    </row>
    <row r="371" spans="1:9" x14ac:dyDescent="0.25">
      <c r="A371" s="413">
        <v>726</v>
      </c>
      <c r="B371" s="414">
        <v>0.01</v>
      </c>
      <c r="C371" s="413" t="s">
        <v>2463</v>
      </c>
      <c r="D371" s="413" t="s">
        <v>2433</v>
      </c>
      <c r="E371" s="413" t="s">
        <v>2467</v>
      </c>
      <c r="F371" s="413" t="s">
        <v>2566</v>
      </c>
      <c r="G371" s="416" t="s">
        <v>2638</v>
      </c>
      <c r="H371" s="415" t="s">
        <v>2658</v>
      </c>
      <c r="I371">
        <v>8</v>
      </c>
    </row>
    <row r="372" spans="1:9" x14ac:dyDescent="0.25">
      <c r="A372" s="413">
        <v>518</v>
      </c>
      <c r="B372" s="414">
        <v>0.01</v>
      </c>
      <c r="C372" s="413" t="s">
        <v>2463</v>
      </c>
      <c r="D372" s="413" t="s">
        <v>2433</v>
      </c>
      <c r="E372" s="413" t="s">
        <v>2407</v>
      </c>
      <c r="F372" s="413" t="s">
        <v>2566</v>
      </c>
      <c r="G372" s="416" t="s">
        <v>2598</v>
      </c>
      <c r="H372" s="415" t="s">
        <v>2665</v>
      </c>
      <c r="I372">
        <v>16</v>
      </c>
    </row>
    <row r="373" spans="1:9" x14ac:dyDescent="0.25">
      <c r="A373" s="413">
        <v>455</v>
      </c>
      <c r="B373" s="414">
        <v>0.01</v>
      </c>
      <c r="C373" s="413" t="s">
        <v>2463</v>
      </c>
      <c r="D373" s="413" t="s">
        <v>2433</v>
      </c>
      <c r="E373" s="413" t="s">
        <v>2403</v>
      </c>
      <c r="F373" s="413" t="s">
        <v>2566</v>
      </c>
      <c r="G373" s="416" t="s">
        <v>2599</v>
      </c>
      <c r="H373" s="415" t="s">
        <v>2665</v>
      </c>
      <c r="I373">
        <v>16</v>
      </c>
    </row>
    <row r="374" spans="1:9" x14ac:dyDescent="0.25">
      <c r="A374" s="413">
        <v>417</v>
      </c>
      <c r="B374" s="414">
        <v>0.01</v>
      </c>
      <c r="C374" s="413" t="s">
        <v>2463</v>
      </c>
      <c r="D374" s="413" t="s">
        <v>2433</v>
      </c>
      <c r="E374" s="413" t="s">
        <v>2406</v>
      </c>
      <c r="F374" s="413" t="s">
        <v>2566</v>
      </c>
      <c r="G374" s="416" t="s">
        <v>2573</v>
      </c>
      <c r="H374" s="415" t="s">
        <v>2664</v>
      </c>
      <c r="I374">
        <v>14</v>
      </c>
    </row>
    <row r="375" spans="1:9" x14ac:dyDescent="0.25">
      <c r="A375" s="413">
        <v>476</v>
      </c>
      <c r="B375" s="414">
        <v>0.01</v>
      </c>
      <c r="C375" s="413" t="s">
        <v>2463</v>
      </c>
      <c r="D375" s="413" t="s">
        <v>2433</v>
      </c>
      <c r="E375" s="413" t="s">
        <v>2415</v>
      </c>
      <c r="F375" s="413" t="s">
        <v>2566</v>
      </c>
      <c r="G375" s="416" t="s">
        <v>2574</v>
      </c>
      <c r="H375" s="415" t="s">
        <v>2664</v>
      </c>
      <c r="I375">
        <v>14</v>
      </c>
    </row>
    <row r="376" spans="1:9" x14ac:dyDescent="0.25">
      <c r="A376" s="413">
        <v>439</v>
      </c>
      <c r="B376" s="414">
        <v>0.01</v>
      </c>
      <c r="C376" s="413" t="s">
        <v>2463</v>
      </c>
      <c r="D376" s="413" t="s">
        <v>2433</v>
      </c>
      <c r="E376" s="413" t="s">
        <v>2408</v>
      </c>
      <c r="F376" s="413" t="s">
        <v>2566</v>
      </c>
      <c r="G376" s="416" t="s">
        <v>2575</v>
      </c>
      <c r="H376" s="415" t="s">
        <v>2664</v>
      </c>
      <c r="I376">
        <v>14</v>
      </c>
    </row>
    <row r="377" spans="1:9" x14ac:dyDescent="0.25">
      <c r="A377" s="413">
        <v>505</v>
      </c>
      <c r="B377" s="414">
        <v>0.01</v>
      </c>
      <c r="C377" s="413" t="s">
        <v>2463</v>
      </c>
      <c r="D377" s="413" t="s">
        <v>2433</v>
      </c>
      <c r="E377" s="413" t="s">
        <v>2416</v>
      </c>
      <c r="F377" s="413" t="s">
        <v>2566</v>
      </c>
      <c r="G377" s="416" t="s">
        <v>2576</v>
      </c>
      <c r="H377" s="415" t="s">
        <v>2664</v>
      </c>
      <c r="I377">
        <v>14</v>
      </c>
    </row>
    <row r="378" spans="1:9" x14ac:dyDescent="0.25">
      <c r="A378" s="413">
        <v>698</v>
      </c>
      <c r="B378" s="414">
        <v>0.01</v>
      </c>
      <c r="C378" s="413" t="s">
        <v>2463</v>
      </c>
      <c r="D378" s="413" t="s">
        <v>2433</v>
      </c>
      <c r="E378" s="413" t="s">
        <v>2466</v>
      </c>
      <c r="F378" s="413" t="s">
        <v>2566</v>
      </c>
      <c r="G378" s="416" t="s">
        <v>2591</v>
      </c>
      <c r="H378" s="415" t="s">
        <v>2658</v>
      </c>
      <c r="I378">
        <v>8</v>
      </c>
    </row>
    <row r="379" spans="1:9" x14ac:dyDescent="0.25">
      <c r="A379" s="413">
        <v>670</v>
      </c>
      <c r="B379" s="414">
        <v>0.01</v>
      </c>
      <c r="C379" s="413" t="s">
        <v>2463</v>
      </c>
      <c r="D379" s="413" t="s">
        <v>2433</v>
      </c>
      <c r="E379" s="413" t="s">
        <v>2452</v>
      </c>
      <c r="F379" s="413" t="s">
        <v>2566</v>
      </c>
      <c r="G379" s="416" t="s">
        <v>2592</v>
      </c>
      <c r="H379" s="415" t="s">
        <v>2656</v>
      </c>
      <c r="I379">
        <v>3</v>
      </c>
    </row>
    <row r="380" spans="1:9" x14ac:dyDescent="0.25">
      <c r="A380" s="413">
        <v>655</v>
      </c>
      <c r="B380" s="414">
        <v>0.01</v>
      </c>
      <c r="C380" s="413" t="s">
        <v>2463</v>
      </c>
      <c r="D380" s="413" t="s">
        <v>2435</v>
      </c>
      <c r="E380" s="413" t="s">
        <v>2445</v>
      </c>
      <c r="F380" s="413" t="s">
        <v>2567</v>
      </c>
      <c r="G380" s="416" t="s">
        <v>2618</v>
      </c>
      <c r="H380" s="415" t="s">
        <v>2659</v>
      </c>
      <c r="I380">
        <v>9</v>
      </c>
    </row>
    <row r="381" spans="1:9" x14ac:dyDescent="0.25">
      <c r="A381" s="413">
        <v>649</v>
      </c>
      <c r="B381" s="414">
        <v>0.01</v>
      </c>
      <c r="C381" s="413" t="s">
        <v>2463</v>
      </c>
      <c r="D381" s="413" t="s">
        <v>2435</v>
      </c>
      <c r="E381" s="413" t="s">
        <v>2444</v>
      </c>
      <c r="F381" s="413" t="s">
        <v>2567</v>
      </c>
      <c r="G381" s="416" t="s">
        <v>2619</v>
      </c>
      <c r="H381" s="415" t="s">
        <v>2659</v>
      </c>
      <c r="I381">
        <v>9</v>
      </c>
    </row>
    <row r="382" spans="1:9" x14ac:dyDescent="0.25">
      <c r="A382" s="413">
        <v>563</v>
      </c>
      <c r="B382" s="414">
        <v>0.01</v>
      </c>
      <c r="C382" s="413" t="s">
        <v>2463</v>
      </c>
      <c r="D382" s="413" t="s">
        <v>2435</v>
      </c>
      <c r="E382" s="413" t="s">
        <v>2428</v>
      </c>
      <c r="F382" s="413" t="s">
        <v>2567</v>
      </c>
      <c r="G382" s="416" t="s">
        <v>2620</v>
      </c>
      <c r="H382" s="415" t="s">
        <v>2659</v>
      </c>
      <c r="I382">
        <v>9</v>
      </c>
    </row>
    <row r="383" spans="1:9" x14ac:dyDescent="0.25">
      <c r="A383" s="413">
        <v>727</v>
      </c>
      <c r="B383" s="414">
        <v>0.01</v>
      </c>
      <c r="C383" s="413" t="s">
        <v>2463</v>
      </c>
      <c r="D383" s="413" t="s">
        <v>2435</v>
      </c>
      <c r="E383" s="413" t="s">
        <v>2467</v>
      </c>
      <c r="F383" s="413" t="s">
        <v>2567</v>
      </c>
      <c r="G383" s="416" t="s">
        <v>2638</v>
      </c>
      <c r="H383" s="415" t="s">
        <v>2658</v>
      </c>
      <c r="I383">
        <v>8</v>
      </c>
    </row>
    <row r="384" spans="1:9" x14ac:dyDescent="0.25">
      <c r="A384" s="413">
        <v>519</v>
      </c>
      <c r="B384" s="414">
        <v>0.01</v>
      </c>
      <c r="C384" s="413" t="s">
        <v>2463</v>
      </c>
      <c r="D384" s="413" t="s">
        <v>2435</v>
      </c>
      <c r="E384" s="413" t="s">
        <v>2407</v>
      </c>
      <c r="F384" s="413" t="s">
        <v>2567</v>
      </c>
      <c r="G384" s="416" t="s">
        <v>2598</v>
      </c>
      <c r="H384" s="415" t="s">
        <v>2665</v>
      </c>
      <c r="I384">
        <v>16</v>
      </c>
    </row>
    <row r="385" spans="1:9" x14ac:dyDescent="0.25">
      <c r="A385" s="413">
        <v>456</v>
      </c>
      <c r="B385" s="414">
        <v>0.01</v>
      </c>
      <c r="C385" s="413" t="s">
        <v>2463</v>
      </c>
      <c r="D385" s="413" t="s">
        <v>2435</v>
      </c>
      <c r="E385" s="413" t="s">
        <v>2403</v>
      </c>
      <c r="F385" s="413" t="s">
        <v>2567</v>
      </c>
      <c r="G385" s="416" t="s">
        <v>2599</v>
      </c>
      <c r="H385" s="415" t="s">
        <v>2665</v>
      </c>
      <c r="I385">
        <v>16</v>
      </c>
    </row>
    <row r="386" spans="1:9" x14ac:dyDescent="0.25">
      <c r="A386" s="413">
        <v>418</v>
      </c>
      <c r="B386" s="414">
        <v>0.01</v>
      </c>
      <c r="C386" s="413" t="s">
        <v>2463</v>
      </c>
      <c r="D386" s="413" t="s">
        <v>2435</v>
      </c>
      <c r="E386" s="413" t="s">
        <v>2406</v>
      </c>
      <c r="F386" s="413" t="s">
        <v>2567</v>
      </c>
      <c r="G386" s="416" t="s">
        <v>2573</v>
      </c>
      <c r="H386" s="415" t="s">
        <v>2664</v>
      </c>
      <c r="I386">
        <v>14</v>
      </c>
    </row>
    <row r="387" spans="1:9" x14ac:dyDescent="0.25">
      <c r="A387" s="413">
        <v>477</v>
      </c>
      <c r="B387" s="414">
        <v>0.01</v>
      </c>
      <c r="C387" s="413" t="s">
        <v>2463</v>
      </c>
      <c r="D387" s="413" t="s">
        <v>2435</v>
      </c>
      <c r="E387" s="413" t="s">
        <v>2415</v>
      </c>
      <c r="F387" s="413" t="s">
        <v>2567</v>
      </c>
      <c r="G387" s="416" t="s">
        <v>2574</v>
      </c>
      <c r="H387" s="415" t="s">
        <v>2664</v>
      </c>
      <c r="I387">
        <v>14</v>
      </c>
    </row>
    <row r="388" spans="1:9" x14ac:dyDescent="0.25">
      <c r="A388" s="413">
        <v>440</v>
      </c>
      <c r="B388" s="414">
        <v>0.01</v>
      </c>
      <c r="C388" s="413" t="s">
        <v>2463</v>
      </c>
      <c r="D388" s="413" t="s">
        <v>2435</v>
      </c>
      <c r="E388" s="413" t="s">
        <v>2408</v>
      </c>
      <c r="F388" s="413" t="s">
        <v>2567</v>
      </c>
      <c r="G388" s="416" t="s">
        <v>2575</v>
      </c>
      <c r="H388" s="415" t="s">
        <v>2664</v>
      </c>
      <c r="I388">
        <v>14</v>
      </c>
    </row>
    <row r="389" spans="1:9" x14ac:dyDescent="0.25">
      <c r="A389" s="413">
        <v>506</v>
      </c>
      <c r="B389" s="414">
        <v>0.01</v>
      </c>
      <c r="C389" s="413" t="s">
        <v>2463</v>
      </c>
      <c r="D389" s="413" t="s">
        <v>2435</v>
      </c>
      <c r="E389" s="413" t="s">
        <v>2416</v>
      </c>
      <c r="F389" s="413" t="s">
        <v>2567</v>
      </c>
      <c r="G389" s="416" t="s">
        <v>2576</v>
      </c>
      <c r="H389" s="415" t="s">
        <v>2664</v>
      </c>
      <c r="I389">
        <v>14</v>
      </c>
    </row>
    <row r="390" spans="1:9" x14ac:dyDescent="0.25">
      <c r="A390" s="413">
        <v>699</v>
      </c>
      <c r="B390" s="414">
        <v>0.01</v>
      </c>
      <c r="C390" s="413" t="s">
        <v>2463</v>
      </c>
      <c r="D390" s="413" t="s">
        <v>2435</v>
      </c>
      <c r="E390" s="413" t="s">
        <v>2466</v>
      </c>
      <c r="F390" s="413" t="s">
        <v>2567</v>
      </c>
      <c r="G390" s="416" t="s">
        <v>2591</v>
      </c>
      <c r="H390" s="415" t="s">
        <v>2658</v>
      </c>
      <c r="I390">
        <v>8</v>
      </c>
    </row>
    <row r="391" spans="1:9" x14ac:dyDescent="0.25">
      <c r="A391" s="413">
        <v>671</v>
      </c>
      <c r="B391" s="414">
        <v>0.01</v>
      </c>
      <c r="C391" s="413" t="s">
        <v>2463</v>
      </c>
      <c r="D391" s="413" t="s">
        <v>2435</v>
      </c>
      <c r="E391" s="413" t="s">
        <v>2452</v>
      </c>
      <c r="F391" s="413" t="s">
        <v>2567</v>
      </c>
      <c r="G391" s="416" t="s">
        <v>2592</v>
      </c>
      <c r="H391" s="415" t="s">
        <v>2656</v>
      </c>
      <c r="I391">
        <v>3</v>
      </c>
    </row>
    <row r="392" spans="1:9" x14ac:dyDescent="0.25">
      <c r="A392" s="413">
        <v>656</v>
      </c>
      <c r="B392" s="414">
        <v>0.01</v>
      </c>
      <c r="C392" s="413" t="s">
        <v>2463</v>
      </c>
      <c r="D392" s="413" t="s">
        <v>2436</v>
      </c>
      <c r="E392" s="413" t="s">
        <v>2445</v>
      </c>
      <c r="F392" s="413" t="s">
        <v>2568</v>
      </c>
      <c r="G392" s="416" t="s">
        <v>2618</v>
      </c>
      <c r="H392" s="415" t="s">
        <v>2659</v>
      </c>
      <c r="I392">
        <v>9</v>
      </c>
    </row>
    <row r="393" spans="1:9" x14ac:dyDescent="0.25">
      <c r="A393" s="413">
        <v>650</v>
      </c>
      <c r="B393" s="414">
        <v>0.01</v>
      </c>
      <c r="C393" s="413" t="s">
        <v>2463</v>
      </c>
      <c r="D393" s="413" t="s">
        <v>2436</v>
      </c>
      <c r="E393" s="413" t="s">
        <v>2444</v>
      </c>
      <c r="F393" s="413" t="s">
        <v>2568</v>
      </c>
      <c r="G393" s="416" t="s">
        <v>2619</v>
      </c>
      <c r="H393" s="415" t="s">
        <v>2659</v>
      </c>
      <c r="I393">
        <v>9</v>
      </c>
    </row>
    <row r="394" spans="1:9" x14ac:dyDescent="0.25">
      <c r="A394" s="413">
        <v>564</v>
      </c>
      <c r="B394" s="414">
        <v>0.01</v>
      </c>
      <c r="C394" s="413" t="s">
        <v>2463</v>
      </c>
      <c r="D394" s="413" t="s">
        <v>2436</v>
      </c>
      <c r="E394" s="413" t="s">
        <v>2428</v>
      </c>
      <c r="F394" s="413" t="s">
        <v>2568</v>
      </c>
      <c r="G394" s="416" t="s">
        <v>2620</v>
      </c>
      <c r="H394" s="415" t="s">
        <v>2659</v>
      </c>
      <c r="I394">
        <v>9</v>
      </c>
    </row>
    <row r="395" spans="1:9" x14ac:dyDescent="0.25">
      <c r="A395" s="413">
        <v>728</v>
      </c>
      <c r="B395" s="414">
        <v>0.01</v>
      </c>
      <c r="C395" s="413" t="s">
        <v>2463</v>
      </c>
      <c r="D395" s="413" t="s">
        <v>2436</v>
      </c>
      <c r="E395" s="413" t="s">
        <v>2467</v>
      </c>
      <c r="F395" s="413" t="s">
        <v>2568</v>
      </c>
      <c r="G395" s="416" t="s">
        <v>2638</v>
      </c>
      <c r="H395" s="415" t="s">
        <v>2658</v>
      </c>
      <c r="I395">
        <v>8</v>
      </c>
    </row>
    <row r="396" spans="1:9" x14ac:dyDescent="0.25">
      <c r="A396" s="413">
        <v>520</v>
      </c>
      <c r="B396" s="414">
        <v>0.01</v>
      </c>
      <c r="C396" s="413" t="s">
        <v>2463</v>
      </c>
      <c r="D396" s="413" t="s">
        <v>2436</v>
      </c>
      <c r="E396" s="413" t="s">
        <v>2407</v>
      </c>
      <c r="F396" s="413" t="s">
        <v>2568</v>
      </c>
      <c r="G396" s="416" t="s">
        <v>2598</v>
      </c>
      <c r="H396" s="415" t="s">
        <v>2665</v>
      </c>
      <c r="I396">
        <v>16</v>
      </c>
    </row>
    <row r="397" spans="1:9" x14ac:dyDescent="0.25">
      <c r="A397" s="413">
        <v>457</v>
      </c>
      <c r="B397" s="414">
        <v>0.01</v>
      </c>
      <c r="C397" s="413" t="s">
        <v>2463</v>
      </c>
      <c r="D397" s="413" t="s">
        <v>2436</v>
      </c>
      <c r="E397" s="413" t="s">
        <v>2403</v>
      </c>
      <c r="F397" s="413" t="s">
        <v>2568</v>
      </c>
      <c r="G397" s="416" t="s">
        <v>2599</v>
      </c>
      <c r="H397" s="415" t="s">
        <v>2665</v>
      </c>
      <c r="I397">
        <v>16</v>
      </c>
    </row>
    <row r="398" spans="1:9" x14ac:dyDescent="0.25">
      <c r="A398" s="413">
        <v>419</v>
      </c>
      <c r="B398" s="414">
        <v>0.01</v>
      </c>
      <c r="C398" s="413" t="s">
        <v>2463</v>
      </c>
      <c r="D398" s="413" t="s">
        <v>2436</v>
      </c>
      <c r="E398" s="413" t="s">
        <v>2406</v>
      </c>
      <c r="F398" s="413" t="s">
        <v>2568</v>
      </c>
      <c r="G398" s="416" t="s">
        <v>2573</v>
      </c>
      <c r="H398" s="415" t="s">
        <v>2664</v>
      </c>
      <c r="I398">
        <v>14</v>
      </c>
    </row>
    <row r="399" spans="1:9" x14ac:dyDescent="0.25">
      <c r="A399" s="413">
        <v>478</v>
      </c>
      <c r="B399" s="414">
        <v>0.01</v>
      </c>
      <c r="C399" s="413" t="s">
        <v>2463</v>
      </c>
      <c r="D399" s="413" t="s">
        <v>2436</v>
      </c>
      <c r="E399" s="413" t="s">
        <v>2415</v>
      </c>
      <c r="F399" s="413" t="s">
        <v>2568</v>
      </c>
      <c r="G399" s="416" t="s">
        <v>2574</v>
      </c>
      <c r="H399" s="415" t="s">
        <v>2664</v>
      </c>
      <c r="I399">
        <v>14</v>
      </c>
    </row>
    <row r="400" spans="1:9" x14ac:dyDescent="0.25">
      <c r="A400" s="413">
        <v>441</v>
      </c>
      <c r="B400" s="414">
        <v>0.01</v>
      </c>
      <c r="C400" s="413" t="s">
        <v>2463</v>
      </c>
      <c r="D400" s="413" t="s">
        <v>2436</v>
      </c>
      <c r="E400" s="413" t="s">
        <v>2408</v>
      </c>
      <c r="F400" s="413" t="s">
        <v>2568</v>
      </c>
      <c r="G400" s="416" t="s">
        <v>2575</v>
      </c>
      <c r="H400" s="415" t="s">
        <v>2664</v>
      </c>
      <c r="I400">
        <v>14</v>
      </c>
    </row>
    <row r="401" spans="1:9" x14ac:dyDescent="0.25">
      <c r="A401" s="413">
        <v>507</v>
      </c>
      <c r="B401" s="414">
        <v>0.01</v>
      </c>
      <c r="C401" s="413" t="s">
        <v>2463</v>
      </c>
      <c r="D401" s="413" t="s">
        <v>2436</v>
      </c>
      <c r="E401" s="413" t="s">
        <v>2416</v>
      </c>
      <c r="F401" s="413" t="s">
        <v>2568</v>
      </c>
      <c r="G401" s="416" t="s">
        <v>2576</v>
      </c>
      <c r="H401" s="415" t="s">
        <v>2664</v>
      </c>
      <c r="I401">
        <v>14</v>
      </c>
    </row>
    <row r="402" spans="1:9" x14ac:dyDescent="0.25">
      <c r="A402" s="413">
        <v>700</v>
      </c>
      <c r="B402" s="414">
        <v>0.01</v>
      </c>
      <c r="C402" s="413" t="s">
        <v>2463</v>
      </c>
      <c r="D402" s="413" t="s">
        <v>2436</v>
      </c>
      <c r="E402" s="413" t="s">
        <v>2466</v>
      </c>
      <c r="F402" s="413" t="s">
        <v>2568</v>
      </c>
      <c r="G402" s="416" t="s">
        <v>2591</v>
      </c>
      <c r="H402" s="415" t="s">
        <v>2658</v>
      </c>
      <c r="I402">
        <v>8</v>
      </c>
    </row>
    <row r="403" spans="1:9" x14ac:dyDescent="0.25">
      <c r="A403" s="413">
        <v>672</v>
      </c>
      <c r="B403" s="414">
        <v>0.01</v>
      </c>
      <c r="C403" s="413" t="s">
        <v>2463</v>
      </c>
      <c r="D403" s="413" t="s">
        <v>2436</v>
      </c>
      <c r="E403" s="413" t="s">
        <v>2452</v>
      </c>
      <c r="F403" s="413" t="s">
        <v>2568</v>
      </c>
      <c r="G403" s="416" t="s">
        <v>2592</v>
      </c>
      <c r="H403" s="415" t="s">
        <v>2656</v>
      </c>
      <c r="I403">
        <v>3</v>
      </c>
    </row>
    <row r="404" spans="1:9" x14ac:dyDescent="0.25">
      <c r="A404" s="413">
        <v>730</v>
      </c>
      <c r="B404" s="414">
        <v>0.01</v>
      </c>
      <c r="C404" s="413" t="s">
        <v>2463</v>
      </c>
      <c r="D404" s="413" t="s">
        <v>2469</v>
      </c>
      <c r="E404" s="413" t="s">
        <v>2467</v>
      </c>
      <c r="F404" s="413" t="s">
        <v>2569</v>
      </c>
      <c r="G404" s="416" t="s">
        <v>2638</v>
      </c>
      <c r="H404" s="415" t="s">
        <v>2658</v>
      </c>
      <c r="I404">
        <v>8</v>
      </c>
    </row>
    <row r="405" spans="1:9" x14ac:dyDescent="0.25">
      <c r="A405" s="413">
        <v>523</v>
      </c>
      <c r="B405" s="414">
        <v>0.01</v>
      </c>
      <c r="C405" s="413" t="s">
        <v>2463</v>
      </c>
      <c r="D405" s="413" t="s">
        <v>2469</v>
      </c>
      <c r="E405" s="413" t="s">
        <v>2407</v>
      </c>
      <c r="F405" s="413" t="s">
        <v>2569</v>
      </c>
      <c r="G405" s="416" t="s">
        <v>2598</v>
      </c>
      <c r="H405" s="415" t="s">
        <v>2667</v>
      </c>
      <c r="I405">
        <v>17</v>
      </c>
    </row>
    <row r="406" spans="1:9" x14ac:dyDescent="0.25">
      <c r="A406" s="413">
        <v>460</v>
      </c>
      <c r="B406" s="414">
        <v>0.01</v>
      </c>
      <c r="C406" s="413" t="s">
        <v>2463</v>
      </c>
      <c r="D406" s="413" t="s">
        <v>2469</v>
      </c>
      <c r="E406" s="413" t="s">
        <v>2403</v>
      </c>
      <c r="F406" s="413" t="s">
        <v>2569</v>
      </c>
      <c r="G406" s="416" t="s">
        <v>2599</v>
      </c>
      <c r="H406" s="415" t="s">
        <v>2667</v>
      </c>
      <c r="I406">
        <v>17</v>
      </c>
    </row>
    <row r="407" spans="1:9" x14ac:dyDescent="0.25">
      <c r="A407" s="413">
        <v>425</v>
      </c>
      <c r="B407" s="414">
        <v>0.01</v>
      </c>
      <c r="C407" s="413" t="s">
        <v>2463</v>
      </c>
      <c r="D407" s="413" t="s">
        <v>2469</v>
      </c>
      <c r="E407" s="413" t="s">
        <v>2406</v>
      </c>
      <c r="F407" s="413" t="s">
        <v>2569</v>
      </c>
      <c r="G407" s="416" t="s">
        <v>2573</v>
      </c>
      <c r="H407" s="415" t="s">
        <v>2668</v>
      </c>
      <c r="I407">
        <v>15</v>
      </c>
    </row>
    <row r="408" spans="1:9" x14ac:dyDescent="0.25">
      <c r="A408" s="413">
        <v>484</v>
      </c>
      <c r="B408" s="414">
        <v>0.01</v>
      </c>
      <c r="C408" s="413" t="s">
        <v>2463</v>
      </c>
      <c r="D408" s="413" t="s">
        <v>2469</v>
      </c>
      <c r="E408" s="413" t="s">
        <v>2415</v>
      </c>
      <c r="F408" s="413" t="s">
        <v>2569</v>
      </c>
      <c r="G408" s="416" t="s">
        <v>2574</v>
      </c>
      <c r="H408" s="415" t="s">
        <v>2668</v>
      </c>
      <c r="I408">
        <v>15</v>
      </c>
    </row>
    <row r="409" spans="1:9" x14ac:dyDescent="0.25">
      <c r="A409" s="413">
        <v>447</v>
      </c>
      <c r="B409" s="414">
        <v>0.01</v>
      </c>
      <c r="C409" s="413" t="s">
        <v>2463</v>
      </c>
      <c r="D409" s="413" t="s">
        <v>2469</v>
      </c>
      <c r="E409" s="413" t="s">
        <v>2408</v>
      </c>
      <c r="F409" s="413" t="s">
        <v>2569</v>
      </c>
      <c r="G409" s="416" t="s">
        <v>2575</v>
      </c>
      <c r="H409" s="415" t="s">
        <v>2668</v>
      </c>
      <c r="I409">
        <v>15</v>
      </c>
    </row>
    <row r="410" spans="1:9" x14ac:dyDescent="0.25">
      <c r="A410" s="413">
        <v>513</v>
      </c>
      <c r="B410" s="414">
        <v>0.01</v>
      </c>
      <c r="C410" s="413" t="s">
        <v>2463</v>
      </c>
      <c r="D410" s="413" t="s">
        <v>2469</v>
      </c>
      <c r="E410" s="413" t="s">
        <v>2416</v>
      </c>
      <c r="F410" s="413" t="s">
        <v>2569</v>
      </c>
      <c r="G410" s="416" t="s">
        <v>2576</v>
      </c>
      <c r="H410" s="415" t="s">
        <v>2668</v>
      </c>
      <c r="I410">
        <v>15</v>
      </c>
    </row>
    <row r="411" spans="1:9" x14ac:dyDescent="0.25">
      <c r="A411" s="413">
        <v>702</v>
      </c>
      <c r="B411" s="414">
        <v>0.01</v>
      </c>
      <c r="C411" s="413" t="s">
        <v>2463</v>
      </c>
      <c r="D411" s="413" t="s">
        <v>2469</v>
      </c>
      <c r="E411" s="413" t="s">
        <v>2466</v>
      </c>
      <c r="F411" s="413" t="s">
        <v>2569</v>
      </c>
      <c r="G411" s="416" t="s">
        <v>2591</v>
      </c>
      <c r="H411" s="415" t="s">
        <v>2658</v>
      </c>
      <c r="I411">
        <v>8</v>
      </c>
    </row>
    <row r="412" spans="1:9" x14ac:dyDescent="0.25">
      <c r="A412" s="413">
        <v>679</v>
      </c>
      <c r="B412" s="414">
        <v>0.01</v>
      </c>
      <c r="C412" s="413" t="s">
        <v>2463</v>
      </c>
      <c r="D412" s="413" t="s">
        <v>2469</v>
      </c>
      <c r="E412" s="413" t="s">
        <v>2452</v>
      </c>
      <c r="F412" s="413" t="s">
        <v>2569</v>
      </c>
      <c r="G412" s="416" t="s">
        <v>2592</v>
      </c>
      <c r="H412" s="415" t="s">
        <v>2658</v>
      </c>
      <c r="I412">
        <v>8</v>
      </c>
    </row>
    <row r="413" spans="1:9" x14ac:dyDescent="0.25">
      <c r="A413" s="413">
        <v>657</v>
      </c>
      <c r="B413" s="414">
        <v>0.01</v>
      </c>
      <c r="C413" s="413" t="s">
        <v>2463</v>
      </c>
      <c r="D413" s="413" t="s">
        <v>2440</v>
      </c>
      <c r="E413" s="413" t="s">
        <v>2445</v>
      </c>
      <c r="F413" s="413" t="s">
        <v>2581</v>
      </c>
      <c r="G413" s="416" t="s">
        <v>2618</v>
      </c>
      <c r="H413" s="415" t="s">
        <v>2659</v>
      </c>
      <c r="I413">
        <v>9</v>
      </c>
    </row>
    <row r="414" spans="1:9" x14ac:dyDescent="0.25">
      <c r="A414" s="413">
        <v>651</v>
      </c>
      <c r="B414" s="414">
        <v>0.01</v>
      </c>
      <c r="C414" s="413" t="s">
        <v>2463</v>
      </c>
      <c r="D414" s="413" t="s">
        <v>2440</v>
      </c>
      <c r="E414" s="413" t="s">
        <v>2444</v>
      </c>
      <c r="F414" s="413" t="s">
        <v>2581</v>
      </c>
      <c r="G414" s="416" t="s">
        <v>2619</v>
      </c>
      <c r="H414" s="415" t="s">
        <v>2659</v>
      </c>
      <c r="I414">
        <v>9</v>
      </c>
    </row>
    <row r="415" spans="1:9" x14ac:dyDescent="0.25">
      <c r="A415" s="413">
        <v>565</v>
      </c>
      <c r="B415" s="414">
        <v>0.01</v>
      </c>
      <c r="C415" s="413" t="s">
        <v>2463</v>
      </c>
      <c r="D415" s="413" t="s">
        <v>2440</v>
      </c>
      <c r="E415" s="413" t="s">
        <v>2428</v>
      </c>
      <c r="F415" s="413" t="s">
        <v>2581</v>
      </c>
      <c r="G415" s="416" t="s">
        <v>2620</v>
      </c>
      <c r="H415" s="415" t="s">
        <v>2659</v>
      </c>
      <c r="I415">
        <v>9</v>
      </c>
    </row>
    <row r="416" spans="1:9" x14ac:dyDescent="0.25">
      <c r="A416" s="413">
        <v>673</v>
      </c>
      <c r="B416" s="414">
        <v>0.01</v>
      </c>
      <c r="C416" s="413" t="s">
        <v>2463</v>
      </c>
      <c r="D416" s="413" t="s">
        <v>2440</v>
      </c>
      <c r="E416" s="413" t="s">
        <v>2452</v>
      </c>
      <c r="F416" s="413" t="s">
        <v>2581</v>
      </c>
      <c r="G416" s="416" t="s">
        <v>2592</v>
      </c>
      <c r="H416" s="415" t="s">
        <v>2659</v>
      </c>
      <c r="I416">
        <v>9</v>
      </c>
    </row>
    <row r="417" spans="1:9" x14ac:dyDescent="0.25">
      <c r="A417" s="413">
        <v>556</v>
      </c>
      <c r="B417" s="414">
        <v>0.01</v>
      </c>
      <c r="C417" s="413" t="s">
        <v>2463</v>
      </c>
      <c r="D417" s="413" t="s">
        <v>2480</v>
      </c>
      <c r="E417" s="413" t="s">
        <v>2476</v>
      </c>
      <c r="F417" s="413" t="s">
        <v>2639</v>
      </c>
      <c r="G417" s="416" t="s">
        <v>2640</v>
      </c>
      <c r="H417" s="415" t="s">
        <v>2657</v>
      </c>
      <c r="I417">
        <v>6</v>
      </c>
    </row>
    <row r="418" spans="1:9" x14ac:dyDescent="0.25">
      <c r="A418" s="413">
        <v>546</v>
      </c>
      <c r="B418" s="414">
        <v>0.01</v>
      </c>
      <c r="C418" s="413" t="s">
        <v>2463</v>
      </c>
      <c r="D418" s="413" t="s">
        <v>2480</v>
      </c>
      <c r="E418" s="413" t="s">
        <v>2478</v>
      </c>
      <c r="F418" s="413" t="s">
        <v>2639</v>
      </c>
      <c r="G418" s="416" t="s">
        <v>2608</v>
      </c>
      <c r="H418" s="415" t="s">
        <v>2657</v>
      </c>
      <c r="I418">
        <v>6</v>
      </c>
    </row>
    <row r="419" spans="1:9" x14ac:dyDescent="0.25">
      <c r="A419" s="413">
        <v>551</v>
      </c>
      <c r="B419" s="414">
        <v>0.01</v>
      </c>
      <c r="C419" s="413" t="s">
        <v>2463</v>
      </c>
      <c r="D419" s="413" t="s">
        <v>2480</v>
      </c>
      <c r="E419" s="413" t="s">
        <v>2481</v>
      </c>
      <c r="F419" s="413" t="s">
        <v>2639</v>
      </c>
      <c r="G419" s="416" t="s">
        <v>2609</v>
      </c>
      <c r="H419" s="415" t="s">
        <v>2657</v>
      </c>
      <c r="I419">
        <v>6</v>
      </c>
    </row>
    <row r="420" spans="1:9" x14ac:dyDescent="0.25">
      <c r="A420" s="413">
        <v>559</v>
      </c>
      <c r="B420" s="414">
        <v>0.01</v>
      </c>
      <c r="C420" s="413" t="s">
        <v>2463</v>
      </c>
      <c r="D420" s="413" t="s">
        <v>2480</v>
      </c>
      <c r="E420" s="413" t="s">
        <v>2483</v>
      </c>
      <c r="F420" s="413" t="s">
        <v>2639</v>
      </c>
      <c r="G420" s="416" t="s">
        <v>2610</v>
      </c>
      <c r="H420" s="415" t="s">
        <v>2657</v>
      </c>
      <c r="I420">
        <v>6</v>
      </c>
    </row>
    <row r="421" spans="1:9" x14ac:dyDescent="0.25">
      <c r="A421" s="413">
        <v>614</v>
      </c>
      <c r="B421" s="414">
        <v>0.01</v>
      </c>
      <c r="C421" s="413" t="s">
        <v>2463</v>
      </c>
      <c r="D421" s="413" t="s">
        <v>2476</v>
      </c>
      <c r="E421" s="413" t="s">
        <v>2477</v>
      </c>
      <c r="F421" s="413" t="s">
        <v>2640</v>
      </c>
      <c r="G421" s="416" t="s">
        <v>2612</v>
      </c>
      <c r="H421" s="415" t="s">
        <v>2657</v>
      </c>
      <c r="I421">
        <v>6</v>
      </c>
    </row>
    <row r="422" spans="1:9" x14ac:dyDescent="0.25">
      <c r="A422" s="413">
        <v>542</v>
      </c>
      <c r="B422" s="414">
        <v>0.01</v>
      </c>
      <c r="C422" s="413" t="s">
        <v>2463</v>
      </c>
      <c r="D422" s="413" t="s">
        <v>2476</v>
      </c>
      <c r="E422" s="413" t="s">
        <v>2475</v>
      </c>
      <c r="F422" s="413" t="s">
        <v>2640</v>
      </c>
      <c r="G422" s="416" t="s">
        <v>2613</v>
      </c>
      <c r="H422" s="415" t="s">
        <v>2657</v>
      </c>
      <c r="I422">
        <v>6</v>
      </c>
    </row>
    <row r="423" spans="1:9" x14ac:dyDescent="0.25">
      <c r="A423" s="413">
        <v>554</v>
      </c>
      <c r="B423" s="414">
        <v>0.01</v>
      </c>
      <c r="C423" s="413" t="s">
        <v>2463</v>
      </c>
      <c r="D423" s="413" t="s">
        <v>2476</v>
      </c>
      <c r="E423" s="413" t="s">
        <v>2482</v>
      </c>
      <c r="F423" s="413" t="s">
        <v>2640</v>
      </c>
      <c r="G423" s="416" t="s">
        <v>2614</v>
      </c>
      <c r="H423" s="415" t="s">
        <v>2657</v>
      </c>
      <c r="I423">
        <v>6</v>
      </c>
    </row>
    <row r="424" spans="1:9" x14ac:dyDescent="0.25">
      <c r="A424" s="413">
        <v>543</v>
      </c>
      <c r="B424" s="414">
        <v>0.01</v>
      </c>
      <c r="C424" s="413" t="s">
        <v>2463</v>
      </c>
      <c r="D424" s="413" t="s">
        <v>2477</v>
      </c>
      <c r="E424" s="413" t="s">
        <v>2478</v>
      </c>
      <c r="F424" s="413" t="s">
        <v>2612</v>
      </c>
      <c r="G424" s="416" t="s">
        <v>2608</v>
      </c>
      <c r="H424" s="415" t="s">
        <v>2657</v>
      </c>
      <c r="I424">
        <v>6</v>
      </c>
    </row>
    <row r="425" spans="1:9" x14ac:dyDescent="0.25">
      <c r="A425" s="413">
        <v>548</v>
      </c>
      <c r="B425" s="414">
        <v>0.01</v>
      </c>
      <c r="C425" s="413" t="s">
        <v>2463</v>
      </c>
      <c r="D425" s="413" t="s">
        <v>2477</v>
      </c>
      <c r="E425" s="413" t="s">
        <v>2481</v>
      </c>
      <c r="F425" s="413" t="s">
        <v>2612</v>
      </c>
      <c r="G425" s="416" t="s">
        <v>2609</v>
      </c>
      <c r="H425" s="415" t="s">
        <v>2657</v>
      </c>
      <c r="I425">
        <v>6</v>
      </c>
    </row>
    <row r="426" spans="1:9" x14ac:dyDescent="0.25">
      <c r="A426" s="413">
        <v>560</v>
      </c>
      <c r="B426" s="414">
        <v>0.01</v>
      </c>
      <c r="C426" s="413" t="s">
        <v>2463</v>
      </c>
      <c r="D426" s="413" t="s">
        <v>2477</v>
      </c>
      <c r="E426" s="413" t="s">
        <v>2483</v>
      </c>
      <c r="F426" s="413" t="s">
        <v>2612</v>
      </c>
      <c r="G426" s="416" t="s">
        <v>2610</v>
      </c>
      <c r="H426" s="415" t="s">
        <v>2657</v>
      </c>
      <c r="I426">
        <v>6</v>
      </c>
    </row>
    <row r="427" spans="1:9" x14ac:dyDescent="0.25">
      <c r="A427" s="413">
        <v>545</v>
      </c>
      <c r="B427" s="414">
        <v>0.01</v>
      </c>
      <c r="C427" s="413" t="s">
        <v>2463</v>
      </c>
      <c r="D427" s="413" t="s">
        <v>2475</v>
      </c>
      <c r="E427" s="413" t="s">
        <v>2478</v>
      </c>
      <c r="F427" s="413" t="s">
        <v>2613</v>
      </c>
      <c r="G427" s="416" t="s">
        <v>2608</v>
      </c>
      <c r="H427" s="415" t="s">
        <v>2657</v>
      </c>
      <c r="I427">
        <v>6</v>
      </c>
    </row>
    <row r="428" spans="1:9" x14ac:dyDescent="0.25">
      <c r="A428" s="413">
        <v>550</v>
      </c>
      <c r="B428" s="414">
        <v>0.01</v>
      </c>
      <c r="C428" s="413" t="s">
        <v>2463</v>
      </c>
      <c r="D428" s="413" t="s">
        <v>2475</v>
      </c>
      <c r="E428" s="413" t="s">
        <v>2481</v>
      </c>
      <c r="F428" s="413" t="s">
        <v>2613</v>
      </c>
      <c r="G428" s="416" t="s">
        <v>2609</v>
      </c>
      <c r="H428" s="415" t="s">
        <v>2657</v>
      </c>
      <c r="I428">
        <v>6</v>
      </c>
    </row>
    <row r="429" spans="1:9" x14ac:dyDescent="0.25">
      <c r="A429" s="413">
        <v>558</v>
      </c>
      <c r="B429" s="414">
        <v>0.01</v>
      </c>
      <c r="C429" s="413" t="s">
        <v>2463</v>
      </c>
      <c r="D429" s="413" t="s">
        <v>2475</v>
      </c>
      <c r="E429" s="413" t="s">
        <v>2483</v>
      </c>
      <c r="F429" s="413" t="s">
        <v>2613</v>
      </c>
      <c r="G429" s="416" t="s">
        <v>2610</v>
      </c>
      <c r="H429" s="415" t="s">
        <v>2657</v>
      </c>
      <c r="I429">
        <v>6</v>
      </c>
    </row>
    <row r="430" spans="1:9" x14ac:dyDescent="0.25">
      <c r="A430" s="413">
        <v>1509</v>
      </c>
      <c r="B430" s="414">
        <v>0.01</v>
      </c>
      <c r="C430" s="413" t="s">
        <v>2463</v>
      </c>
      <c r="D430" s="413" t="s">
        <v>2482</v>
      </c>
      <c r="E430" s="413" t="s">
        <v>2478</v>
      </c>
      <c r="F430" s="413" t="s">
        <v>2614</v>
      </c>
      <c r="G430" s="416" t="s">
        <v>2608</v>
      </c>
      <c r="H430" s="415" t="s">
        <v>2657</v>
      </c>
      <c r="I430">
        <v>6</v>
      </c>
    </row>
    <row r="431" spans="1:9" x14ac:dyDescent="0.25">
      <c r="A431" s="413">
        <v>1512</v>
      </c>
      <c r="B431" s="414">
        <v>0.01</v>
      </c>
      <c r="C431" s="413" t="s">
        <v>2463</v>
      </c>
      <c r="D431" s="413" t="s">
        <v>2482</v>
      </c>
      <c r="E431" s="413" t="s">
        <v>2481</v>
      </c>
      <c r="F431" s="413" t="s">
        <v>2614</v>
      </c>
      <c r="G431" s="416" t="s">
        <v>2609</v>
      </c>
      <c r="H431" s="415" t="s">
        <v>2657</v>
      </c>
      <c r="I431">
        <v>6</v>
      </c>
    </row>
    <row r="432" spans="1:9" x14ac:dyDescent="0.25">
      <c r="A432" s="413">
        <v>1517</v>
      </c>
      <c r="B432" s="414">
        <v>0.01</v>
      </c>
      <c r="C432" s="413" t="s">
        <v>2463</v>
      </c>
      <c r="D432" s="413" t="s">
        <v>2482</v>
      </c>
      <c r="E432" s="413" t="s">
        <v>2483</v>
      </c>
      <c r="F432" s="413" t="s">
        <v>2614</v>
      </c>
      <c r="G432" s="416" t="s">
        <v>2610</v>
      </c>
      <c r="H432" s="415" t="s">
        <v>2657</v>
      </c>
      <c r="I432">
        <v>6</v>
      </c>
    </row>
    <row r="433" spans="1:9" x14ac:dyDescent="0.25">
      <c r="A433" s="413">
        <v>641</v>
      </c>
      <c r="B433" s="414">
        <v>0.01</v>
      </c>
      <c r="C433" s="413" t="s">
        <v>2463</v>
      </c>
      <c r="D433" s="413" t="s">
        <v>2445</v>
      </c>
      <c r="E433" s="413" t="s">
        <v>2442</v>
      </c>
      <c r="F433" s="413" t="s">
        <v>2618</v>
      </c>
      <c r="G433" s="416" t="s">
        <v>2615</v>
      </c>
      <c r="H433" s="415" t="s">
        <v>2657</v>
      </c>
      <c r="I433">
        <v>6</v>
      </c>
    </row>
    <row r="434" spans="1:9" x14ac:dyDescent="0.25">
      <c r="A434" s="413">
        <v>633</v>
      </c>
      <c r="B434" s="414">
        <v>0.01</v>
      </c>
      <c r="C434" s="413" t="s">
        <v>2463</v>
      </c>
      <c r="D434" s="413" t="s">
        <v>2445</v>
      </c>
      <c r="E434" s="413" t="s">
        <v>2441</v>
      </c>
      <c r="F434" s="413" t="s">
        <v>2618</v>
      </c>
      <c r="G434" s="416" t="s">
        <v>2616</v>
      </c>
      <c r="H434" s="415" t="s">
        <v>2657</v>
      </c>
      <c r="I434">
        <v>6</v>
      </c>
    </row>
    <row r="435" spans="1:9" x14ac:dyDescent="0.25">
      <c r="A435" s="413">
        <v>572</v>
      </c>
      <c r="B435" s="414">
        <v>0.01</v>
      </c>
      <c r="C435" s="413" t="s">
        <v>2463</v>
      </c>
      <c r="D435" s="413" t="s">
        <v>2445</v>
      </c>
      <c r="E435" s="413" t="s">
        <v>2430</v>
      </c>
      <c r="F435" s="413" t="s">
        <v>2618</v>
      </c>
      <c r="G435" s="416" t="s">
        <v>2617</v>
      </c>
      <c r="H435" s="415" t="s">
        <v>2657</v>
      </c>
      <c r="I435">
        <v>6</v>
      </c>
    </row>
    <row r="436" spans="1:9" x14ac:dyDescent="0.25">
      <c r="A436" s="413">
        <v>685</v>
      </c>
      <c r="B436" s="414">
        <v>0.01</v>
      </c>
      <c r="C436" s="413" t="s">
        <v>2463</v>
      </c>
      <c r="D436" s="413" t="s">
        <v>2445</v>
      </c>
      <c r="E436" s="413" t="s">
        <v>2453</v>
      </c>
      <c r="F436" s="413" t="s">
        <v>2618</v>
      </c>
      <c r="G436" s="416" t="s">
        <v>2578</v>
      </c>
      <c r="H436" s="415" t="s">
        <v>2657</v>
      </c>
      <c r="I436">
        <v>6</v>
      </c>
    </row>
    <row r="437" spans="1:9" x14ac:dyDescent="0.25">
      <c r="A437" s="413">
        <v>642</v>
      </c>
      <c r="B437" s="414">
        <v>0.01</v>
      </c>
      <c r="C437" s="413" t="s">
        <v>2463</v>
      </c>
      <c r="D437" s="413" t="s">
        <v>2444</v>
      </c>
      <c r="E437" s="413" t="s">
        <v>2442</v>
      </c>
      <c r="F437" s="413" t="s">
        <v>2619</v>
      </c>
      <c r="G437" s="416" t="s">
        <v>2615</v>
      </c>
      <c r="H437" s="415" t="s">
        <v>2657</v>
      </c>
      <c r="I437">
        <v>6</v>
      </c>
    </row>
    <row r="438" spans="1:9" x14ac:dyDescent="0.25">
      <c r="A438" s="413">
        <v>634</v>
      </c>
      <c r="B438" s="414">
        <v>0.01</v>
      </c>
      <c r="C438" s="413" t="s">
        <v>2463</v>
      </c>
      <c r="D438" s="413" t="s">
        <v>2444</v>
      </c>
      <c r="E438" s="413" t="s">
        <v>2441</v>
      </c>
      <c r="F438" s="413" t="s">
        <v>2619</v>
      </c>
      <c r="G438" s="416" t="s">
        <v>2616</v>
      </c>
      <c r="H438" s="415" t="s">
        <v>2657</v>
      </c>
      <c r="I438">
        <v>6</v>
      </c>
    </row>
    <row r="439" spans="1:9" x14ac:dyDescent="0.25">
      <c r="A439" s="413">
        <v>573</v>
      </c>
      <c r="B439" s="414">
        <v>0.01</v>
      </c>
      <c r="C439" s="413" t="s">
        <v>2463</v>
      </c>
      <c r="D439" s="413" t="s">
        <v>2444</v>
      </c>
      <c r="E439" s="413" t="s">
        <v>2430</v>
      </c>
      <c r="F439" s="413" t="s">
        <v>2619</v>
      </c>
      <c r="G439" s="416" t="s">
        <v>2617</v>
      </c>
      <c r="H439" s="415" t="s">
        <v>2657</v>
      </c>
      <c r="I439">
        <v>6</v>
      </c>
    </row>
    <row r="440" spans="1:9" x14ac:dyDescent="0.25">
      <c r="A440" s="413">
        <v>686</v>
      </c>
      <c r="B440" s="414">
        <v>0.01</v>
      </c>
      <c r="C440" s="413" t="s">
        <v>2463</v>
      </c>
      <c r="D440" s="413" t="s">
        <v>2444</v>
      </c>
      <c r="E440" s="413" t="s">
        <v>2453</v>
      </c>
      <c r="F440" s="413" t="s">
        <v>2619</v>
      </c>
      <c r="G440" s="416" t="s">
        <v>2578</v>
      </c>
      <c r="H440" s="415" t="s">
        <v>2657</v>
      </c>
      <c r="I440">
        <v>6</v>
      </c>
    </row>
    <row r="441" spans="1:9" x14ac:dyDescent="0.25">
      <c r="A441" s="413">
        <v>1540</v>
      </c>
      <c r="B441" s="414">
        <v>0.01</v>
      </c>
      <c r="C441" s="413" t="s">
        <v>2463</v>
      </c>
      <c r="D441" s="413" t="s">
        <v>2428</v>
      </c>
      <c r="E441" s="413" t="s">
        <v>2442</v>
      </c>
      <c r="F441" s="413" t="s">
        <v>2620</v>
      </c>
      <c r="G441" s="416" t="s">
        <v>2615</v>
      </c>
      <c r="H441" s="415" t="s">
        <v>2657</v>
      </c>
      <c r="I441">
        <v>6</v>
      </c>
    </row>
    <row r="442" spans="1:9" x14ac:dyDescent="0.25">
      <c r="A442" s="413">
        <v>1538</v>
      </c>
      <c r="B442" s="414">
        <v>0.01</v>
      </c>
      <c r="C442" s="413" t="s">
        <v>2463</v>
      </c>
      <c r="D442" s="413" t="s">
        <v>2428</v>
      </c>
      <c r="E442" s="413" t="s">
        <v>2441</v>
      </c>
      <c r="F442" s="413" t="s">
        <v>2620</v>
      </c>
      <c r="G442" s="416" t="s">
        <v>2616</v>
      </c>
      <c r="H442" s="415" t="s">
        <v>2657</v>
      </c>
      <c r="I442">
        <v>6</v>
      </c>
    </row>
    <row r="443" spans="1:9" x14ac:dyDescent="0.25">
      <c r="A443" s="413">
        <v>1521</v>
      </c>
      <c r="B443" s="414">
        <v>0.01</v>
      </c>
      <c r="C443" s="413" t="s">
        <v>2463</v>
      </c>
      <c r="D443" s="413" t="s">
        <v>2428</v>
      </c>
      <c r="E443" s="413" t="s">
        <v>2430</v>
      </c>
      <c r="F443" s="413" t="s">
        <v>2620</v>
      </c>
      <c r="G443" s="416" t="s">
        <v>2617</v>
      </c>
      <c r="H443" s="415" t="s">
        <v>2657</v>
      </c>
      <c r="I443">
        <v>6</v>
      </c>
    </row>
    <row r="444" spans="1:9" x14ac:dyDescent="0.25">
      <c r="A444" s="413">
        <v>1558</v>
      </c>
      <c r="B444" s="414">
        <v>0.01</v>
      </c>
      <c r="C444" s="413" t="s">
        <v>2463</v>
      </c>
      <c r="D444" s="413" t="s">
        <v>2428</v>
      </c>
      <c r="E444" s="413" t="s">
        <v>2453</v>
      </c>
      <c r="F444" s="413" t="s">
        <v>2620</v>
      </c>
      <c r="G444" s="416" t="s">
        <v>2578</v>
      </c>
      <c r="H444" s="415" t="s">
        <v>2657</v>
      </c>
      <c r="I444">
        <v>6</v>
      </c>
    </row>
    <row r="445" spans="1:9" x14ac:dyDescent="0.25">
      <c r="A445" s="413">
        <v>674</v>
      </c>
      <c r="B445" s="414">
        <v>0.01</v>
      </c>
      <c r="C445" s="413" t="s">
        <v>2463</v>
      </c>
      <c r="D445" s="413" t="s">
        <v>2442</v>
      </c>
      <c r="E445" s="413" t="s">
        <v>2452</v>
      </c>
      <c r="F445" s="413" t="s">
        <v>2615</v>
      </c>
      <c r="G445" s="416" t="s">
        <v>2592</v>
      </c>
      <c r="H445" s="415" t="s">
        <v>2657</v>
      </c>
      <c r="I445">
        <v>6</v>
      </c>
    </row>
    <row r="446" spans="1:9" x14ac:dyDescent="0.25">
      <c r="A446" s="413">
        <v>675</v>
      </c>
      <c r="B446" s="414">
        <v>0.01</v>
      </c>
      <c r="C446" s="413" t="s">
        <v>2463</v>
      </c>
      <c r="D446" s="413" t="s">
        <v>2441</v>
      </c>
      <c r="E446" s="413" t="s">
        <v>2452</v>
      </c>
      <c r="F446" s="413" t="s">
        <v>2616</v>
      </c>
      <c r="G446" s="416" t="s">
        <v>2592</v>
      </c>
      <c r="H446" s="415" t="s">
        <v>2657</v>
      </c>
      <c r="I446">
        <v>6</v>
      </c>
    </row>
    <row r="447" spans="1:9" x14ac:dyDescent="0.25">
      <c r="A447" s="413">
        <v>1556</v>
      </c>
      <c r="B447" s="414">
        <v>0.01</v>
      </c>
      <c r="C447" s="413" t="s">
        <v>2463</v>
      </c>
      <c r="D447" s="413" t="s">
        <v>2430</v>
      </c>
      <c r="E447" s="413" t="s">
        <v>2452</v>
      </c>
      <c r="F447" s="413" t="s">
        <v>2617</v>
      </c>
      <c r="G447" s="416" t="s">
        <v>2592</v>
      </c>
      <c r="H447" s="415" t="s">
        <v>2657</v>
      </c>
      <c r="I447">
        <v>6</v>
      </c>
    </row>
    <row r="448" spans="1:9" x14ac:dyDescent="0.25">
      <c r="A448" s="421">
        <v>872</v>
      </c>
      <c r="B448" s="422">
        <v>0.01</v>
      </c>
      <c r="C448" s="421" t="s">
        <v>2490</v>
      </c>
      <c r="D448" s="421" t="s">
        <v>2496</v>
      </c>
      <c r="E448" s="421" t="s">
        <v>2497</v>
      </c>
      <c r="F448" s="421" t="s">
        <v>2641</v>
      </c>
      <c r="G448" s="423" t="s">
        <v>2643</v>
      </c>
      <c r="H448" s="424" t="s">
        <v>2660</v>
      </c>
      <c r="I448" s="69">
        <v>1</v>
      </c>
    </row>
    <row r="449" spans="1:9" x14ac:dyDescent="0.25">
      <c r="A449" s="421">
        <v>873</v>
      </c>
      <c r="B449" s="422">
        <v>0.01</v>
      </c>
      <c r="C449" s="421" t="s">
        <v>2490</v>
      </c>
      <c r="D449" s="421" t="s">
        <v>2498</v>
      </c>
      <c r="E449" s="421" t="s">
        <v>2497</v>
      </c>
      <c r="F449" s="421" t="s">
        <v>2642</v>
      </c>
      <c r="G449" s="423" t="s">
        <v>2643</v>
      </c>
      <c r="H449" s="424" t="s">
        <v>2660</v>
      </c>
      <c r="I449" s="69">
        <v>1</v>
      </c>
    </row>
    <row r="450" spans="1:9" x14ac:dyDescent="0.25">
      <c r="A450" s="413">
        <v>719</v>
      </c>
      <c r="B450" s="414">
        <v>0.01</v>
      </c>
      <c r="C450" s="413" t="s">
        <v>2463</v>
      </c>
      <c r="D450" s="413" t="s">
        <v>2467</v>
      </c>
      <c r="E450" s="413" t="s">
        <v>2470</v>
      </c>
      <c r="F450" s="413" t="s">
        <v>2638</v>
      </c>
      <c r="G450" s="416" t="s">
        <v>2636</v>
      </c>
      <c r="H450" s="415" t="s">
        <v>2658</v>
      </c>
      <c r="I450">
        <v>8</v>
      </c>
    </row>
    <row r="451" spans="1:9" x14ac:dyDescent="0.25">
      <c r="A451" s="413">
        <v>499</v>
      </c>
      <c r="B451" s="414">
        <v>0.01</v>
      </c>
      <c r="C451" s="413" t="s">
        <v>2463</v>
      </c>
      <c r="D451" s="413" t="s">
        <v>2467</v>
      </c>
      <c r="E451" s="413" t="s">
        <v>2405</v>
      </c>
      <c r="F451" s="413" t="s">
        <v>2638</v>
      </c>
      <c r="G451" s="416" t="s">
        <v>2571</v>
      </c>
      <c r="H451" s="415" t="s">
        <v>2667</v>
      </c>
      <c r="I451">
        <v>17</v>
      </c>
    </row>
    <row r="452" spans="1:9" x14ac:dyDescent="0.25">
      <c r="A452" s="413">
        <v>410</v>
      </c>
      <c r="B452" s="414">
        <v>0.01</v>
      </c>
      <c r="C452" s="413" t="s">
        <v>2463</v>
      </c>
      <c r="D452" s="413" t="s">
        <v>2467</v>
      </c>
      <c r="E452" s="413" t="s">
        <v>2404</v>
      </c>
      <c r="F452" s="413" t="s">
        <v>2638</v>
      </c>
      <c r="G452" s="416" t="s">
        <v>2572</v>
      </c>
      <c r="H452" s="415" t="s">
        <v>2667</v>
      </c>
      <c r="I452">
        <v>17</v>
      </c>
    </row>
    <row r="453" spans="1:9" x14ac:dyDescent="0.25">
      <c r="A453" s="413">
        <v>429</v>
      </c>
      <c r="B453" s="414">
        <v>0.01</v>
      </c>
      <c r="C453" s="413" t="s">
        <v>2463</v>
      </c>
      <c r="D453" s="413" t="s">
        <v>2467</v>
      </c>
      <c r="E453" s="413" t="s">
        <v>2406</v>
      </c>
      <c r="F453" s="413" t="s">
        <v>2638</v>
      </c>
      <c r="G453" s="416" t="s">
        <v>2573</v>
      </c>
      <c r="H453" s="415" t="s">
        <v>2668</v>
      </c>
      <c r="I453">
        <v>15</v>
      </c>
    </row>
    <row r="454" spans="1:9" x14ac:dyDescent="0.25">
      <c r="A454" s="413">
        <v>488</v>
      </c>
      <c r="B454" s="414">
        <v>0.01</v>
      </c>
      <c r="C454" s="413" t="s">
        <v>2463</v>
      </c>
      <c r="D454" s="413" t="s">
        <v>2467</v>
      </c>
      <c r="E454" s="413" t="s">
        <v>2415</v>
      </c>
      <c r="F454" s="413" t="s">
        <v>2638</v>
      </c>
      <c r="G454" s="416" t="s">
        <v>2574</v>
      </c>
      <c r="H454" s="415" t="s">
        <v>2668</v>
      </c>
      <c r="I454">
        <v>15</v>
      </c>
    </row>
    <row r="455" spans="1:9" x14ac:dyDescent="0.25">
      <c r="A455" s="413">
        <v>451</v>
      </c>
      <c r="B455" s="414">
        <v>0.01</v>
      </c>
      <c r="C455" s="413" t="s">
        <v>2463</v>
      </c>
      <c r="D455" s="413" t="s">
        <v>2467</v>
      </c>
      <c r="E455" s="413" t="s">
        <v>2408</v>
      </c>
      <c r="F455" s="413" t="s">
        <v>2638</v>
      </c>
      <c r="G455" s="416" t="s">
        <v>2575</v>
      </c>
      <c r="H455" s="415" t="s">
        <v>2668</v>
      </c>
      <c r="I455">
        <v>15</v>
      </c>
    </row>
    <row r="456" spans="1:9" x14ac:dyDescent="0.25">
      <c r="A456" s="413">
        <v>517</v>
      </c>
      <c r="B456" s="414">
        <v>0.01</v>
      </c>
      <c r="C456" s="413" t="s">
        <v>2463</v>
      </c>
      <c r="D456" s="413" t="s">
        <v>2467</v>
      </c>
      <c r="E456" s="413" t="s">
        <v>2416</v>
      </c>
      <c r="F456" s="413" t="s">
        <v>2638</v>
      </c>
      <c r="G456" s="416" t="s">
        <v>2576</v>
      </c>
      <c r="H456" s="415" t="s">
        <v>2668</v>
      </c>
      <c r="I456">
        <v>15</v>
      </c>
    </row>
    <row r="457" spans="1:9" x14ac:dyDescent="0.25">
      <c r="A457" s="413">
        <v>712</v>
      </c>
      <c r="B457" s="414">
        <v>0.01</v>
      </c>
      <c r="C457" s="413" t="s">
        <v>2463</v>
      </c>
      <c r="D457" s="413" t="s">
        <v>2467</v>
      </c>
      <c r="E457" s="413" t="s">
        <v>2471</v>
      </c>
      <c r="F457" s="413" t="s">
        <v>2638</v>
      </c>
      <c r="G457" s="416" t="s">
        <v>2577</v>
      </c>
      <c r="H457" s="415" t="s">
        <v>2658</v>
      </c>
      <c r="I457">
        <v>8</v>
      </c>
    </row>
    <row r="458" spans="1:9" x14ac:dyDescent="0.25">
      <c r="A458" s="413">
        <v>691</v>
      </c>
      <c r="B458" s="414">
        <v>0.01</v>
      </c>
      <c r="C458" s="413" t="s">
        <v>2463</v>
      </c>
      <c r="D458" s="413" t="s">
        <v>2467</v>
      </c>
      <c r="E458" s="413" t="s">
        <v>2453</v>
      </c>
      <c r="F458" s="413" t="s">
        <v>2638</v>
      </c>
      <c r="G458" s="416" t="s">
        <v>2578</v>
      </c>
      <c r="H458" s="415" t="s">
        <v>2658</v>
      </c>
      <c r="I458">
        <v>8</v>
      </c>
    </row>
    <row r="459" spans="1:9" x14ac:dyDescent="0.25">
      <c r="A459" s="413">
        <v>524</v>
      </c>
      <c r="B459" s="414">
        <v>0.01</v>
      </c>
      <c r="C459" s="413" t="s">
        <v>2463</v>
      </c>
      <c r="D459" s="413" t="s">
        <v>2470</v>
      </c>
      <c r="E459" s="413" t="s">
        <v>2407</v>
      </c>
      <c r="F459" s="413" t="s">
        <v>2636</v>
      </c>
      <c r="G459" s="416" t="s">
        <v>2598</v>
      </c>
      <c r="H459" s="415" t="s">
        <v>2667</v>
      </c>
      <c r="I459">
        <v>17</v>
      </c>
    </row>
    <row r="460" spans="1:9" x14ac:dyDescent="0.25">
      <c r="A460" s="413">
        <v>461</v>
      </c>
      <c r="B460" s="414">
        <v>0.01</v>
      </c>
      <c r="C460" s="413" t="s">
        <v>2463</v>
      </c>
      <c r="D460" s="413" t="s">
        <v>2470</v>
      </c>
      <c r="E460" s="413" t="s">
        <v>2403</v>
      </c>
      <c r="F460" s="413" t="s">
        <v>2636</v>
      </c>
      <c r="G460" s="416" t="s">
        <v>2599</v>
      </c>
      <c r="H460" s="415" t="s">
        <v>2667</v>
      </c>
      <c r="I460">
        <v>17</v>
      </c>
    </row>
    <row r="461" spans="1:9" x14ac:dyDescent="0.25">
      <c r="A461" s="413">
        <v>427</v>
      </c>
      <c r="B461" s="414">
        <v>0.01</v>
      </c>
      <c r="C461" s="413" t="s">
        <v>2463</v>
      </c>
      <c r="D461" s="413" t="s">
        <v>2470</v>
      </c>
      <c r="E461" s="413" t="s">
        <v>2406</v>
      </c>
      <c r="F461" s="413" t="s">
        <v>2636</v>
      </c>
      <c r="G461" s="416" t="s">
        <v>2573</v>
      </c>
      <c r="H461" s="415" t="s">
        <v>2668</v>
      </c>
      <c r="I461">
        <v>15</v>
      </c>
    </row>
    <row r="462" spans="1:9" x14ac:dyDescent="0.25">
      <c r="A462" s="413">
        <v>486</v>
      </c>
      <c r="B462" s="414">
        <v>0.01</v>
      </c>
      <c r="C462" s="413" t="s">
        <v>2463</v>
      </c>
      <c r="D462" s="413" t="s">
        <v>2470</v>
      </c>
      <c r="E462" s="413" t="s">
        <v>2415</v>
      </c>
      <c r="F462" s="413" t="s">
        <v>2636</v>
      </c>
      <c r="G462" s="416" t="s">
        <v>2574</v>
      </c>
      <c r="H462" s="415" t="s">
        <v>2668</v>
      </c>
      <c r="I462">
        <v>15</v>
      </c>
    </row>
    <row r="463" spans="1:9" x14ac:dyDescent="0.25">
      <c r="A463" s="413">
        <v>449</v>
      </c>
      <c r="B463" s="414">
        <v>0.01</v>
      </c>
      <c r="C463" s="413" t="s">
        <v>2463</v>
      </c>
      <c r="D463" s="413" t="s">
        <v>2470</v>
      </c>
      <c r="E463" s="413" t="s">
        <v>2408</v>
      </c>
      <c r="F463" s="413" t="s">
        <v>2636</v>
      </c>
      <c r="G463" s="416" t="s">
        <v>2575</v>
      </c>
      <c r="H463" s="415" t="s">
        <v>2668</v>
      </c>
      <c r="I463">
        <v>15</v>
      </c>
    </row>
    <row r="464" spans="1:9" x14ac:dyDescent="0.25">
      <c r="A464" s="413">
        <v>515</v>
      </c>
      <c r="B464" s="414">
        <v>0.01</v>
      </c>
      <c r="C464" s="413" t="s">
        <v>2463</v>
      </c>
      <c r="D464" s="413" t="s">
        <v>2470</v>
      </c>
      <c r="E464" s="413" t="s">
        <v>2416</v>
      </c>
      <c r="F464" s="413" t="s">
        <v>2636</v>
      </c>
      <c r="G464" s="416" t="s">
        <v>2576</v>
      </c>
      <c r="H464" s="415" t="s">
        <v>2668</v>
      </c>
      <c r="I464">
        <v>15</v>
      </c>
    </row>
    <row r="465" spans="1:9" x14ac:dyDescent="0.25">
      <c r="A465" s="413">
        <v>703</v>
      </c>
      <c r="B465" s="414">
        <v>0.01</v>
      </c>
      <c r="C465" s="413" t="s">
        <v>2463</v>
      </c>
      <c r="D465" s="413" t="s">
        <v>2470</v>
      </c>
      <c r="E465" s="413" t="s">
        <v>2466</v>
      </c>
      <c r="F465" s="413" t="s">
        <v>2636</v>
      </c>
      <c r="G465" s="416" t="s">
        <v>2591</v>
      </c>
      <c r="H465" s="415" t="s">
        <v>2658</v>
      </c>
      <c r="I465">
        <v>8</v>
      </c>
    </row>
    <row r="466" spans="1:9" x14ac:dyDescent="0.25">
      <c r="A466" s="413">
        <v>680</v>
      </c>
      <c r="B466" s="414">
        <v>0.01</v>
      </c>
      <c r="C466" s="413" t="s">
        <v>2463</v>
      </c>
      <c r="D466" s="413" t="s">
        <v>2470</v>
      </c>
      <c r="E466" s="413" t="s">
        <v>2452</v>
      </c>
      <c r="F466" s="413" t="s">
        <v>2636</v>
      </c>
      <c r="G466" s="416" t="s">
        <v>2592</v>
      </c>
      <c r="H466" s="415" t="s">
        <v>2658</v>
      </c>
      <c r="I466">
        <v>8</v>
      </c>
    </row>
    <row r="467" spans="1:9" x14ac:dyDescent="0.25">
      <c r="A467" s="413">
        <v>1196</v>
      </c>
      <c r="B467" s="414">
        <v>0.01</v>
      </c>
      <c r="C467" s="413" t="s">
        <v>2396</v>
      </c>
      <c r="D467" s="413" t="s">
        <v>2491</v>
      </c>
      <c r="E467" s="413" t="s">
        <v>2492</v>
      </c>
      <c r="F467" s="413" t="s">
        <v>2644</v>
      </c>
      <c r="G467" s="413" t="s">
        <v>2644</v>
      </c>
      <c r="H467" s="415" t="s">
        <v>2661</v>
      </c>
      <c r="I467">
        <v>18</v>
      </c>
    </row>
    <row r="468" spans="1:9" x14ac:dyDescent="0.25">
      <c r="A468" s="413">
        <v>1235</v>
      </c>
      <c r="B468" s="414">
        <v>0.01</v>
      </c>
      <c r="C468" s="413" t="s">
        <v>2396</v>
      </c>
      <c r="D468" s="413" t="s">
        <v>2491</v>
      </c>
      <c r="E468" s="413" t="s">
        <v>2500</v>
      </c>
      <c r="F468" s="413" t="s">
        <v>2644</v>
      </c>
      <c r="G468" s="413" t="s">
        <v>2644</v>
      </c>
      <c r="H468" s="415" t="s">
        <v>2661</v>
      </c>
      <c r="I468">
        <v>18</v>
      </c>
    </row>
    <row r="469" spans="1:9" x14ac:dyDescent="0.25">
      <c r="A469" s="413">
        <v>1229</v>
      </c>
      <c r="B469" s="414">
        <v>0.01</v>
      </c>
      <c r="C469" s="413" t="s">
        <v>2396</v>
      </c>
      <c r="D469" s="413" t="s">
        <v>2491</v>
      </c>
      <c r="E469" s="413" t="s">
        <v>2499</v>
      </c>
      <c r="F469" s="413" t="s">
        <v>2644</v>
      </c>
      <c r="G469" s="413" t="s">
        <v>2644</v>
      </c>
      <c r="H469" s="415" t="s">
        <v>2661</v>
      </c>
      <c r="I469">
        <v>18</v>
      </c>
    </row>
    <row r="470" spans="1:9" x14ac:dyDescent="0.25">
      <c r="A470" s="413">
        <v>1322</v>
      </c>
      <c r="B470" s="414">
        <v>0.01</v>
      </c>
      <c r="C470" s="413" t="s">
        <v>2396</v>
      </c>
      <c r="D470" s="413" t="s">
        <v>2491</v>
      </c>
      <c r="E470" s="413" t="s">
        <v>2501</v>
      </c>
      <c r="F470" s="413" t="s">
        <v>2644</v>
      </c>
      <c r="G470" s="413" t="s">
        <v>2644</v>
      </c>
      <c r="H470" s="415" t="s">
        <v>2661</v>
      </c>
      <c r="I470">
        <v>18</v>
      </c>
    </row>
    <row r="471" spans="1:9" x14ac:dyDescent="0.25">
      <c r="A471" s="413">
        <v>1197</v>
      </c>
      <c r="B471" s="414">
        <v>0.01</v>
      </c>
      <c r="C471" s="413" t="s">
        <v>2396</v>
      </c>
      <c r="D471" s="413" t="s">
        <v>2493</v>
      </c>
      <c r="E471" s="413" t="s">
        <v>2492</v>
      </c>
      <c r="F471" s="413" t="s">
        <v>2644</v>
      </c>
      <c r="G471" s="413" t="s">
        <v>2644</v>
      </c>
      <c r="H471" s="415" t="s">
        <v>2661</v>
      </c>
      <c r="I471">
        <v>18</v>
      </c>
    </row>
    <row r="472" spans="1:9" x14ac:dyDescent="0.25">
      <c r="A472" s="413">
        <v>1236</v>
      </c>
      <c r="B472" s="414">
        <v>0.01</v>
      </c>
      <c r="C472" s="413" t="s">
        <v>2396</v>
      </c>
      <c r="D472" s="413" t="s">
        <v>2493</v>
      </c>
      <c r="E472" s="413" t="s">
        <v>2500</v>
      </c>
      <c r="F472" s="413" t="s">
        <v>2644</v>
      </c>
      <c r="G472" s="413" t="s">
        <v>2644</v>
      </c>
      <c r="H472" s="415" t="s">
        <v>2661</v>
      </c>
      <c r="I472">
        <v>18</v>
      </c>
    </row>
    <row r="473" spans="1:9" x14ac:dyDescent="0.25">
      <c r="A473" s="413">
        <v>1230</v>
      </c>
      <c r="B473" s="414">
        <v>0.01</v>
      </c>
      <c r="C473" s="413" t="s">
        <v>2396</v>
      </c>
      <c r="D473" s="413" t="s">
        <v>2493</v>
      </c>
      <c r="E473" s="413" t="s">
        <v>2499</v>
      </c>
      <c r="F473" s="413" t="s">
        <v>2644</v>
      </c>
      <c r="G473" s="413" t="s">
        <v>2644</v>
      </c>
      <c r="H473" s="415" t="s">
        <v>2661</v>
      </c>
      <c r="I473">
        <v>18</v>
      </c>
    </row>
    <row r="474" spans="1:9" x14ac:dyDescent="0.25">
      <c r="A474" s="413">
        <v>1323</v>
      </c>
      <c r="B474" s="414">
        <v>0.01</v>
      </c>
      <c r="C474" s="413" t="s">
        <v>2396</v>
      </c>
      <c r="D474" s="413" t="s">
        <v>2493</v>
      </c>
      <c r="E474" s="413" t="s">
        <v>2501</v>
      </c>
      <c r="F474" s="413" t="s">
        <v>2644</v>
      </c>
      <c r="G474" s="413" t="s">
        <v>2644</v>
      </c>
      <c r="H474" s="415" t="s">
        <v>2661</v>
      </c>
      <c r="I474">
        <v>18</v>
      </c>
    </row>
    <row r="475" spans="1:9" x14ac:dyDescent="0.25">
      <c r="A475" s="413">
        <v>1198</v>
      </c>
      <c r="B475" s="414">
        <v>0.01</v>
      </c>
      <c r="C475" s="413" t="s">
        <v>2396</v>
      </c>
      <c r="D475" s="413" t="s">
        <v>2494</v>
      </c>
      <c r="E475" s="413" t="s">
        <v>2492</v>
      </c>
      <c r="F475" s="413" t="s">
        <v>2644</v>
      </c>
      <c r="G475" s="413" t="s">
        <v>2644</v>
      </c>
      <c r="H475" s="415" t="s">
        <v>2661</v>
      </c>
      <c r="I475">
        <v>18</v>
      </c>
    </row>
    <row r="476" spans="1:9" x14ac:dyDescent="0.25">
      <c r="A476" s="413">
        <v>1237</v>
      </c>
      <c r="B476" s="414">
        <v>0.01</v>
      </c>
      <c r="C476" s="413" t="s">
        <v>2396</v>
      </c>
      <c r="D476" s="413" t="s">
        <v>2494</v>
      </c>
      <c r="E476" s="413" t="s">
        <v>2500</v>
      </c>
      <c r="F476" s="413" t="s">
        <v>2644</v>
      </c>
      <c r="G476" s="413" t="s">
        <v>2644</v>
      </c>
      <c r="H476" s="415" t="s">
        <v>2661</v>
      </c>
      <c r="I476">
        <v>18</v>
      </c>
    </row>
    <row r="477" spans="1:9" x14ac:dyDescent="0.25">
      <c r="A477" s="413">
        <v>1231</v>
      </c>
      <c r="B477" s="414">
        <v>0.01</v>
      </c>
      <c r="C477" s="413" t="s">
        <v>2396</v>
      </c>
      <c r="D477" s="413" t="s">
        <v>2494</v>
      </c>
      <c r="E477" s="413" t="s">
        <v>2499</v>
      </c>
      <c r="F477" s="413" t="s">
        <v>2644</v>
      </c>
      <c r="G477" s="413" t="s">
        <v>2644</v>
      </c>
      <c r="H477" s="415" t="s">
        <v>2661</v>
      </c>
      <c r="I477">
        <v>18</v>
      </c>
    </row>
    <row r="478" spans="1:9" x14ac:dyDescent="0.25">
      <c r="A478" s="413">
        <v>1324</v>
      </c>
      <c r="B478" s="414">
        <v>0.01</v>
      </c>
      <c r="C478" s="413" t="s">
        <v>2396</v>
      </c>
      <c r="D478" s="413" t="s">
        <v>2494</v>
      </c>
      <c r="E478" s="413" t="s">
        <v>2501</v>
      </c>
      <c r="F478" s="413" t="s">
        <v>2644</v>
      </c>
      <c r="G478" s="413" t="s">
        <v>2644</v>
      </c>
      <c r="H478" s="415" t="s">
        <v>2661</v>
      </c>
      <c r="I478">
        <v>18</v>
      </c>
    </row>
    <row r="479" spans="1:9" x14ac:dyDescent="0.25">
      <c r="A479" s="413">
        <v>1199</v>
      </c>
      <c r="B479" s="414">
        <v>0.01</v>
      </c>
      <c r="C479" s="413" t="s">
        <v>2396</v>
      </c>
      <c r="D479" s="413" t="s">
        <v>2495</v>
      </c>
      <c r="E479" s="413" t="s">
        <v>2492</v>
      </c>
      <c r="F479" s="413" t="s">
        <v>2644</v>
      </c>
      <c r="G479" s="413" t="s">
        <v>2644</v>
      </c>
      <c r="H479" s="415" t="s">
        <v>2661</v>
      </c>
      <c r="I479">
        <v>18</v>
      </c>
    </row>
    <row r="480" spans="1:9" x14ac:dyDescent="0.25">
      <c r="A480" s="413">
        <v>1238</v>
      </c>
      <c r="B480" s="414">
        <v>0.01</v>
      </c>
      <c r="C480" s="413" t="s">
        <v>2396</v>
      </c>
      <c r="D480" s="413" t="s">
        <v>2495</v>
      </c>
      <c r="E480" s="413" t="s">
        <v>2500</v>
      </c>
      <c r="F480" s="413" t="s">
        <v>2644</v>
      </c>
      <c r="G480" s="413" t="s">
        <v>2644</v>
      </c>
      <c r="H480" s="415" t="s">
        <v>2661</v>
      </c>
      <c r="I480">
        <v>18</v>
      </c>
    </row>
    <row r="481" spans="1:9" x14ac:dyDescent="0.25">
      <c r="A481" s="413">
        <v>1232</v>
      </c>
      <c r="B481" s="414">
        <v>0.01</v>
      </c>
      <c r="C481" s="413" t="s">
        <v>2396</v>
      </c>
      <c r="D481" s="413" t="s">
        <v>2495</v>
      </c>
      <c r="E481" s="413" t="s">
        <v>2499</v>
      </c>
      <c r="F481" s="413" t="s">
        <v>2644</v>
      </c>
      <c r="G481" s="413" t="s">
        <v>2644</v>
      </c>
      <c r="H481" s="415" t="s">
        <v>2661</v>
      </c>
      <c r="I481">
        <v>18</v>
      </c>
    </row>
    <row r="482" spans="1:9" x14ac:dyDescent="0.25">
      <c r="A482" s="413">
        <v>1325</v>
      </c>
      <c r="B482" s="414">
        <v>0.01</v>
      </c>
      <c r="C482" s="413" t="s">
        <v>2396</v>
      </c>
      <c r="D482" s="413" t="s">
        <v>2495</v>
      </c>
      <c r="E482" s="413" t="s">
        <v>2501</v>
      </c>
      <c r="F482" s="413" t="s">
        <v>2644</v>
      </c>
      <c r="G482" s="413" t="s">
        <v>2644</v>
      </c>
      <c r="H482" s="415" t="s">
        <v>2661</v>
      </c>
      <c r="I482">
        <v>18</v>
      </c>
    </row>
    <row r="483" spans="1:9" x14ac:dyDescent="0.25">
      <c r="A483" s="413">
        <v>228</v>
      </c>
      <c r="B483" s="414">
        <v>0.01</v>
      </c>
      <c r="C483" s="413" t="s">
        <v>2390</v>
      </c>
      <c r="D483" s="413" t="s">
        <v>2395</v>
      </c>
      <c r="E483" s="413" t="s">
        <v>2385</v>
      </c>
      <c r="F483" s="413" t="s">
        <v>2537</v>
      </c>
      <c r="G483" s="413" t="s">
        <v>2306</v>
      </c>
      <c r="H483" s="415" t="s">
        <v>2305</v>
      </c>
      <c r="I483">
        <v>4</v>
      </c>
    </row>
    <row r="484" spans="1:9" x14ac:dyDescent="0.25">
      <c r="A484" s="413">
        <v>215</v>
      </c>
      <c r="B484" s="414">
        <v>0.01</v>
      </c>
      <c r="C484" s="413" t="s">
        <v>2390</v>
      </c>
      <c r="D484" s="413" t="s">
        <v>2395</v>
      </c>
      <c r="E484" s="413" t="s">
        <v>2382</v>
      </c>
      <c r="F484" s="413" t="s">
        <v>2537</v>
      </c>
      <c r="G484" s="416" t="s">
        <v>2308</v>
      </c>
      <c r="H484" s="415" t="s">
        <v>2305</v>
      </c>
      <c r="I484">
        <v>4</v>
      </c>
    </row>
    <row r="485" spans="1:9" x14ac:dyDescent="0.25">
      <c r="A485" s="413">
        <v>227</v>
      </c>
      <c r="B485" s="414">
        <v>0.01</v>
      </c>
      <c r="C485" s="413" t="s">
        <v>2390</v>
      </c>
      <c r="D485" s="413" t="s">
        <v>2395</v>
      </c>
      <c r="E485" s="413" t="s">
        <v>2377</v>
      </c>
      <c r="F485" s="413" t="s">
        <v>2537</v>
      </c>
      <c r="G485" s="413" t="s">
        <v>2311</v>
      </c>
      <c r="H485" s="415" t="s">
        <v>2305</v>
      </c>
      <c r="I485">
        <v>4</v>
      </c>
    </row>
    <row r="486" spans="1:9" x14ac:dyDescent="0.25">
      <c r="A486" s="413">
        <v>216</v>
      </c>
      <c r="B486" s="414">
        <v>0.01</v>
      </c>
      <c r="C486" s="413" t="s">
        <v>2390</v>
      </c>
      <c r="D486" s="413" t="s">
        <v>2395</v>
      </c>
      <c r="E486" s="413" t="s">
        <v>2383</v>
      </c>
      <c r="F486" s="413" t="s">
        <v>2537</v>
      </c>
      <c r="G486" s="416" t="s">
        <v>2529</v>
      </c>
      <c r="H486" s="415" t="s">
        <v>2305</v>
      </c>
      <c r="I486">
        <v>4</v>
      </c>
    </row>
    <row r="487" spans="1:9" x14ac:dyDescent="0.25">
      <c r="A487" s="413">
        <v>213</v>
      </c>
      <c r="B487" s="414">
        <v>0.01</v>
      </c>
      <c r="C487" s="413" t="s">
        <v>2390</v>
      </c>
      <c r="D487" s="413" t="s">
        <v>2395</v>
      </c>
      <c r="E487" s="413" t="s">
        <v>2380</v>
      </c>
      <c r="F487" s="413" t="s">
        <v>2537</v>
      </c>
      <c r="G487" s="416" t="s">
        <v>2530</v>
      </c>
      <c r="H487" s="415" t="s">
        <v>2305</v>
      </c>
      <c r="I487">
        <v>4</v>
      </c>
    </row>
    <row r="488" spans="1:9" x14ac:dyDescent="0.25">
      <c r="A488" s="413">
        <v>224</v>
      </c>
      <c r="B488" s="414">
        <v>0.01</v>
      </c>
      <c r="C488" s="413" t="s">
        <v>2390</v>
      </c>
      <c r="D488" s="413" t="s">
        <v>2395</v>
      </c>
      <c r="E488" s="413" t="s">
        <v>2387</v>
      </c>
      <c r="F488" s="413" t="s">
        <v>2537</v>
      </c>
      <c r="G488" s="416" t="s">
        <v>2531</v>
      </c>
      <c r="H488" s="415" t="s">
        <v>2305</v>
      </c>
      <c r="I488">
        <v>4</v>
      </c>
    </row>
    <row r="489" spans="1:9" x14ac:dyDescent="0.25">
      <c r="A489" s="413">
        <v>188</v>
      </c>
      <c r="B489" s="414">
        <v>0.01</v>
      </c>
      <c r="C489" s="413" t="s">
        <v>2390</v>
      </c>
      <c r="D489" s="413" t="s">
        <v>2379</v>
      </c>
      <c r="E489" s="413" t="s">
        <v>2385</v>
      </c>
      <c r="F489" s="413" t="s">
        <v>2309</v>
      </c>
      <c r="G489" s="416" t="s">
        <v>2306</v>
      </c>
      <c r="H489" s="415" t="s">
        <v>2305</v>
      </c>
      <c r="I489">
        <v>4</v>
      </c>
    </row>
    <row r="490" spans="1:9" x14ac:dyDescent="0.25">
      <c r="A490" s="413">
        <v>174</v>
      </c>
      <c r="B490" s="414">
        <v>0.01</v>
      </c>
      <c r="C490" s="413" t="s">
        <v>2390</v>
      </c>
      <c r="D490" s="413" t="s">
        <v>2379</v>
      </c>
      <c r="E490" s="413" t="s">
        <v>2382</v>
      </c>
      <c r="F490" s="413" t="s">
        <v>2309</v>
      </c>
      <c r="G490" s="416" t="s">
        <v>2645</v>
      </c>
      <c r="H490" s="415" t="s">
        <v>2305</v>
      </c>
      <c r="I490">
        <v>4</v>
      </c>
    </row>
    <row r="491" spans="1:9" x14ac:dyDescent="0.25">
      <c r="A491" s="413">
        <v>184</v>
      </c>
      <c r="B491" s="414">
        <v>0.01</v>
      </c>
      <c r="C491" s="413" t="s">
        <v>2390</v>
      </c>
      <c r="D491" s="413" t="s">
        <v>2379</v>
      </c>
      <c r="E491" s="413" t="s">
        <v>2377</v>
      </c>
      <c r="F491" s="413" t="s">
        <v>2309</v>
      </c>
      <c r="G491" s="413" t="s">
        <v>2311</v>
      </c>
      <c r="H491" s="415" t="s">
        <v>2305</v>
      </c>
      <c r="I491">
        <v>4</v>
      </c>
    </row>
    <row r="492" spans="1:9" x14ac:dyDescent="0.25">
      <c r="A492" s="413">
        <v>175</v>
      </c>
      <c r="B492" s="414">
        <v>0.01</v>
      </c>
      <c r="C492" s="413" t="s">
        <v>2390</v>
      </c>
      <c r="D492" s="413" t="s">
        <v>2379</v>
      </c>
      <c r="E492" s="413" t="s">
        <v>2383</v>
      </c>
      <c r="F492" s="413" t="s">
        <v>2309</v>
      </c>
      <c r="G492" s="416" t="s">
        <v>2529</v>
      </c>
      <c r="H492" s="415" t="s">
        <v>2305</v>
      </c>
      <c r="I492">
        <v>4</v>
      </c>
    </row>
    <row r="493" spans="1:9" x14ac:dyDescent="0.25">
      <c r="A493" s="413">
        <v>172</v>
      </c>
      <c r="B493" s="414">
        <v>0.01</v>
      </c>
      <c r="C493" s="413" t="s">
        <v>2390</v>
      </c>
      <c r="D493" s="413" t="s">
        <v>2379</v>
      </c>
      <c r="E493" s="413" t="s">
        <v>2380</v>
      </c>
      <c r="F493" s="413" t="s">
        <v>2309</v>
      </c>
      <c r="G493" s="416" t="s">
        <v>2530</v>
      </c>
      <c r="H493" s="415" t="s">
        <v>2305</v>
      </c>
      <c r="I493">
        <v>4</v>
      </c>
    </row>
    <row r="494" spans="1:9" x14ac:dyDescent="0.25">
      <c r="A494" s="413">
        <v>180</v>
      </c>
      <c r="B494" s="414">
        <v>0.01</v>
      </c>
      <c r="C494" s="413" t="s">
        <v>2390</v>
      </c>
      <c r="D494" s="413" t="s">
        <v>2379</v>
      </c>
      <c r="E494" s="413" t="s">
        <v>2387</v>
      </c>
      <c r="F494" s="413" t="s">
        <v>2309</v>
      </c>
      <c r="G494" s="416" t="s">
        <v>2531</v>
      </c>
      <c r="H494" s="415" t="s">
        <v>2305</v>
      </c>
      <c r="I494">
        <v>4</v>
      </c>
    </row>
    <row r="495" spans="1:9" x14ac:dyDescent="0.25">
      <c r="A495" s="413">
        <v>177</v>
      </c>
      <c r="B495" s="414">
        <v>0.01</v>
      </c>
      <c r="C495" s="413" t="s">
        <v>2390</v>
      </c>
      <c r="D495" s="413" t="s">
        <v>2385</v>
      </c>
      <c r="E495" s="413" t="s">
        <v>2384</v>
      </c>
      <c r="F495" s="413" t="s">
        <v>2306</v>
      </c>
      <c r="G495" s="416" t="s">
        <v>2538</v>
      </c>
      <c r="H495" s="415" t="s">
        <v>2305</v>
      </c>
      <c r="I495">
        <v>4</v>
      </c>
    </row>
    <row r="496" spans="1:9" x14ac:dyDescent="0.25">
      <c r="A496" s="413">
        <v>179</v>
      </c>
      <c r="B496" s="414">
        <v>0.01</v>
      </c>
      <c r="C496" s="413" t="s">
        <v>2390</v>
      </c>
      <c r="D496" s="413" t="s">
        <v>2385</v>
      </c>
      <c r="E496" s="413" t="s">
        <v>2386</v>
      </c>
      <c r="F496" s="413" t="s">
        <v>2306</v>
      </c>
      <c r="G496" s="416" t="s">
        <v>2539</v>
      </c>
      <c r="H496" s="415" t="s">
        <v>2305</v>
      </c>
      <c r="I496">
        <v>4</v>
      </c>
    </row>
    <row r="497" spans="1:9" x14ac:dyDescent="0.25">
      <c r="A497" s="413">
        <v>231</v>
      </c>
      <c r="B497" s="414">
        <v>0.01</v>
      </c>
      <c r="C497" s="413" t="s">
        <v>2390</v>
      </c>
      <c r="D497" s="413" t="s">
        <v>2382</v>
      </c>
      <c r="E497" s="413" t="s">
        <v>2381</v>
      </c>
      <c r="F497" s="413" t="s">
        <v>2528</v>
      </c>
      <c r="G497" s="413" t="s">
        <v>2307</v>
      </c>
      <c r="H497" s="415" t="s">
        <v>2305</v>
      </c>
      <c r="I497">
        <v>4</v>
      </c>
    </row>
    <row r="498" spans="1:9" x14ac:dyDescent="0.25">
      <c r="A498" s="413">
        <v>211</v>
      </c>
      <c r="B498" s="414">
        <v>0.01</v>
      </c>
      <c r="C498" s="413" t="s">
        <v>2390</v>
      </c>
      <c r="D498" s="413" t="s">
        <v>2382</v>
      </c>
      <c r="E498" s="413" t="s">
        <v>2378</v>
      </c>
      <c r="F498" s="413" t="s">
        <v>2528</v>
      </c>
      <c r="G498" s="416" t="s">
        <v>2304</v>
      </c>
      <c r="H498" s="415" t="s">
        <v>2305</v>
      </c>
      <c r="I498">
        <v>4</v>
      </c>
    </row>
    <row r="499" spans="1:9" x14ac:dyDescent="0.25">
      <c r="A499" s="413">
        <v>219</v>
      </c>
      <c r="B499" s="414">
        <v>0.01</v>
      </c>
      <c r="C499" s="413" t="s">
        <v>2390</v>
      </c>
      <c r="D499" s="413" t="s">
        <v>2382</v>
      </c>
      <c r="E499" s="413" t="s">
        <v>2384</v>
      </c>
      <c r="F499" s="413" t="s">
        <v>2528</v>
      </c>
      <c r="G499" s="416" t="s">
        <v>2538</v>
      </c>
      <c r="H499" s="415" t="s">
        <v>2305</v>
      </c>
      <c r="I499">
        <v>4</v>
      </c>
    </row>
    <row r="500" spans="1:9" x14ac:dyDescent="0.25">
      <c r="A500" s="413">
        <v>222</v>
      </c>
      <c r="B500" s="414">
        <v>0.01</v>
      </c>
      <c r="C500" s="413" t="s">
        <v>2390</v>
      </c>
      <c r="D500" s="413" t="s">
        <v>2382</v>
      </c>
      <c r="E500" s="413" t="s">
        <v>2386</v>
      </c>
      <c r="F500" s="413" t="s">
        <v>2528</v>
      </c>
      <c r="G500" s="416" t="s">
        <v>2539</v>
      </c>
      <c r="H500" s="415" t="s">
        <v>2305</v>
      </c>
      <c r="I500">
        <v>4</v>
      </c>
    </row>
    <row r="501" spans="1:9" x14ac:dyDescent="0.25">
      <c r="A501" s="413">
        <v>189</v>
      </c>
      <c r="B501" s="414">
        <v>0.01</v>
      </c>
      <c r="C501" s="413" t="s">
        <v>2390</v>
      </c>
      <c r="D501" s="413" t="s">
        <v>2377</v>
      </c>
      <c r="E501" s="413" t="s">
        <v>2381</v>
      </c>
      <c r="F501" s="413" t="s">
        <v>2311</v>
      </c>
      <c r="G501" s="413" t="s">
        <v>2307</v>
      </c>
      <c r="H501" s="415" t="s">
        <v>2305</v>
      </c>
      <c r="I501">
        <v>4</v>
      </c>
    </row>
    <row r="502" spans="1:9" x14ac:dyDescent="0.25">
      <c r="A502" s="413">
        <v>171</v>
      </c>
      <c r="B502" s="414">
        <v>0.01</v>
      </c>
      <c r="C502" s="413" t="s">
        <v>2390</v>
      </c>
      <c r="D502" s="413" t="s">
        <v>2377</v>
      </c>
      <c r="E502" s="413" t="s">
        <v>2378</v>
      </c>
      <c r="F502" s="413" t="s">
        <v>2311</v>
      </c>
      <c r="G502" s="416" t="s">
        <v>2304</v>
      </c>
      <c r="H502" s="415" t="s">
        <v>2305</v>
      </c>
      <c r="I502">
        <v>4</v>
      </c>
    </row>
    <row r="503" spans="1:9" x14ac:dyDescent="0.25">
      <c r="A503" s="413">
        <v>176</v>
      </c>
      <c r="B503" s="414">
        <v>0.01</v>
      </c>
      <c r="C503" s="413" t="s">
        <v>2390</v>
      </c>
      <c r="D503" s="413" t="s">
        <v>2377</v>
      </c>
      <c r="E503" s="413" t="s">
        <v>2384</v>
      </c>
      <c r="F503" s="413" t="s">
        <v>2311</v>
      </c>
      <c r="G503" s="416" t="s">
        <v>2538</v>
      </c>
      <c r="H503" s="415" t="s">
        <v>2305</v>
      </c>
      <c r="I503">
        <v>4</v>
      </c>
    </row>
    <row r="504" spans="1:9" x14ac:dyDescent="0.25">
      <c r="A504" s="413">
        <v>178</v>
      </c>
      <c r="B504" s="414">
        <v>0.01</v>
      </c>
      <c r="C504" s="413" t="s">
        <v>2390</v>
      </c>
      <c r="D504" s="413" t="s">
        <v>2377</v>
      </c>
      <c r="E504" s="413" t="s">
        <v>2386</v>
      </c>
      <c r="F504" s="413" t="s">
        <v>2311</v>
      </c>
      <c r="G504" s="416" t="s">
        <v>2539</v>
      </c>
      <c r="H504" s="415" t="s">
        <v>2305</v>
      </c>
      <c r="I504">
        <v>4</v>
      </c>
    </row>
    <row r="505" spans="1:9" x14ac:dyDescent="0.25">
      <c r="A505" s="413">
        <v>173</v>
      </c>
      <c r="B505" s="414">
        <v>0.01</v>
      </c>
      <c r="C505" s="413" t="s">
        <v>2390</v>
      </c>
      <c r="D505" s="413" t="s">
        <v>2381</v>
      </c>
      <c r="E505" s="413" t="s">
        <v>2380</v>
      </c>
      <c r="F505" s="413" t="s">
        <v>2307</v>
      </c>
      <c r="G505" s="416" t="s">
        <v>2530</v>
      </c>
      <c r="H505" s="415" t="s">
        <v>2305</v>
      </c>
      <c r="I505">
        <v>4</v>
      </c>
    </row>
    <row r="506" spans="1:9" x14ac:dyDescent="0.25">
      <c r="A506" s="413">
        <v>181</v>
      </c>
      <c r="B506" s="414">
        <v>0.01</v>
      </c>
      <c r="C506" s="413" t="s">
        <v>2390</v>
      </c>
      <c r="D506" s="413" t="s">
        <v>2381</v>
      </c>
      <c r="E506" s="413" t="s">
        <v>2387</v>
      </c>
      <c r="F506" s="413" t="s">
        <v>2307</v>
      </c>
      <c r="G506" s="416" t="s">
        <v>2531</v>
      </c>
      <c r="H506" s="415" t="s">
        <v>2305</v>
      </c>
      <c r="I506">
        <v>4</v>
      </c>
    </row>
    <row r="507" spans="1:9" x14ac:dyDescent="0.25">
      <c r="A507" s="413">
        <v>229</v>
      </c>
      <c r="B507" s="414">
        <v>0.01</v>
      </c>
      <c r="C507" s="413" t="s">
        <v>2390</v>
      </c>
      <c r="D507" s="413" t="s">
        <v>2378</v>
      </c>
      <c r="E507" s="413" t="s">
        <v>2385</v>
      </c>
      <c r="F507" s="415" t="s">
        <v>2304</v>
      </c>
      <c r="G507" s="416" t="s">
        <v>2306</v>
      </c>
      <c r="H507" s="415" t="s">
        <v>2305</v>
      </c>
      <c r="I507">
        <v>4</v>
      </c>
    </row>
    <row r="508" spans="1:9" x14ac:dyDescent="0.25">
      <c r="A508" s="413">
        <v>217</v>
      </c>
      <c r="B508" s="414">
        <v>0.01</v>
      </c>
      <c r="C508" s="413" t="s">
        <v>2390</v>
      </c>
      <c r="D508" s="413" t="s">
        <v>2378</v>
      </c>
      <c r="E508" s="413" t="s">
        <v>2383</v>
      </c>
      <c r="F508" s="415" t="s">
        <v>2304</v>
      </c>
      <c r="G508" s="416" t="s">
        <v>2529</v>
      </c>
      <c r="H508" s="415" t="s">
        <v>2305</v>
      </c>
      <c r="I508">
        <v>4</v>
      </c>
    </row>
    <row r="509" spans="1:9" x14ac:dyDescent="0.25">
      <c r="A509" s="413">
        <v>214</v>
      </c>
      <c r="B509" s="414">
        <v>0.01</v>
      </c>
      <c r="C509" s="413" t="s">
        <v>2390</v>
      </c>
      <c r="D509" s="413" t="s">
        <v>2378</v>
      </c>
      <c r="E509" s="413" t="s">
        <v>2380</v>
      </c>
      <c r="F509" s="415" t="s">
        <v>2304</v>
      </c>
      <c r="G509" s="416" t="s">
        <v>2530</v>
      </c>
      <c r="H509" s="415" t="s">
        <v>2305</v>
      </c>
      <c r="I509">
        <v>4</v>
      </c>
    </row>
    <row r="510" spans="1:9" x14ac:dyDescent="0.25">
      <c r="A510" s="413">
        <v>225</v>
      </c>
      <c r="B510" s="414">
        <v>0.01</v>
      </c>
      <c r="C510" s="413" t="s">
        <v>2390</v>
      </c>
      <c r="D510" s="413" t="s">
        <v>2378</v>
      </c>
      <c r="E510" s="413" t="s">
        <v>2387</v>
      </c>
      <c r="F510" s="415" t="s">
        <v>2304</v>
      </c>
      <c r="G510" s="416" t="s">
        <v>2531</v>
      </c>
      <c r="H510" s="415" t="s">
        <v>2305</v>
      </c>
      <c r="I510">
        <v>4</v>
      </c>
    </row>
    <row r="511" spans="1:9" x14ac:dyDescent="0.25">
      <c r="A511" s="413">
        <v>230</v>
      </c>
      <c r="B511" s="414">
        <v>0.01</v>
      </c>
      <c r="C511" s="413" t="s">
        <v>2390</v>
      </c>
      <c r="D511" s="413" t="s">
        <v>2383</v>
      </c>
      <c r="E511" s="413" t="s">
        <v>2381</v>
      </c>
      <c r="F511" s="415" t="s">
        <v>2310</v>
      </c>
      <c r="G511" s="413" t="s">
        <v>2307</v>
      </c>
      <c r="H511" s="415" t="s">
        <v>2305</v>
      </c>
      <c r="I511">
        <v>4</v>
      </c>
    </row>
    <row r="512" spans="1:9" x14ac:dyDescent="0.25">
      <c r="A512" s="413">
        <v>218</v>
      </c>
      <c r="B512" s="414">
        <v>0.01</v>
      </c>
      <c r="C512" s="413" t="s">
        <v>2390</v>
      </c>
      <c r="D512" s="413" t="s">
        <v>2383</v>
      </c>
      <c r="E512" s="413" t="s">
        <v>2384</v>
      </c>
      <c r="F512" s="415" t="s">
        <v>2310</v>
      </c>
      <c r="G512" s="416" t="s">
        <v>2538</v>
      </c>
      <c r="H512" s="415" t="s">
        <v>2305</v>
      </c>
      <c r="I512">
        <v>4</v>
      </c>
    </row>
    <row r="513" spans="1:9" x14ac:dyDescent="0.25">
      <c r="A513" s="413">
        <v>221</v>
      </c>
      <c r="B513" s="414">
        <v>0.01</v>
      </c>
      <c r="C513" s="413" t="s">
        <v>2390</v>
      </c>
      <c r="D513" s="413" t="s">
        <v>2383</v>
      </c>
      <c r="E513" s="413" t="s">
        <v>2386</v>
      </c>
      <c r="F513" s="415" t="s">
        <v>2310</v>
      </c>
      <c r="G513" s="416" t="s">
        <v>2539</v>
      </c>
      <c r="H513" s="415" t="s">
        <v>2305</v>
      </c>
      <c r="I513">
        <v>4</v>
      </c>
    </row>
    <row r="514" spans="1:9" x14ac:dyDescent="0.25">
      <c r="A514" s="413">
        <v>1451</v>
      </c>
      <c r="B514" s="414">
        <v>0.01</v>
      </c>
      <c r="C514" s="413" t="s">
        <v>2463</v>
      </c>
      <c r="D514" s="413" t="s">
        <v>2407</v>
      </c>
      <c r="E514" s="413" t="s">
        <v>2405</v>
      </c>
      <c r="F514" s="416" t="s">
        <v>2598</v>
      </c>
      <c r="G514" s="416" t="s">
        <v>2571</v>
      </c>
      <c r="H514" s="415" t="s">
        <v>2665</v>
      </c>
      <c r="I514">
        <v>16</v>
      </c>
    </row>
    <row r="515" spans="1:9" x14ac:dyDescent="0.25">
      <c r="A515" s="413">
        <v>1428</v>
      </c>
      <c r="B515" s="414">
        <v>0.01</v>
      </c>
      <c r="C515" s="413" t="s">
        <v>2463</v>
      </c>
      <c r="D515" s="413" t="s">
        <v>2407</v>
      </c>
      <c r="E515" s="413" t="s">
        <v>2406</v>
      </c>
      <c r="F515" s="416" t="s">
        <v>2598</v>
      </c>
      <c r="G515" s="416" t="s">
        <v>2573</v>
      </c>
      <c r="H515" s="415" t="s">
        <v>2664</v>
      </c>
      <c r="I515">
        <v>14</v>
      </c>
    </row>
    <row r="516" spans="1:9" x14ac:dyDescent="0.25">
      <c r="A516" s="413">
        <v>1450</v>
      </c>
      <c r="B516" s="414">
        <v>0.01</v>
      </c>
      <c r="C516" s="413" t="s">
        <v>2463</v>
      </c>
      <c r="D516" s="413" t="s">
        <v>2407</v>
      </c>
      <c r="E516" s="413" t="s">
        <v>2415</v>
      </c>
      <c r="F516" s="416" t="s">
        <v>2598</v>
      </c>
      <c r="G516" s="416" t="s">
        <v>2574</v>
      </c>
      <c r="H516" s="415" t="s">
        <v>2664</v>
      </c>
      <c r="I516">
        <v>14</v>
      </c>
    </row>
    <row r="517" spans="1:9" x14ac:dyDescent="0.25">
      <c r="A517" s="413">
        <v>1426</v>
      </c>
      <c r="B517" s="414">
        <v>0.01</v>
      </c>
      <c r="C517" s="413" t="s">
        <v>2463</v>
      </c>
      <c r="D517" s="413" t="s">
        <v>2403</v>
      </c>
      <c r="E517" s="413" t="s">
        <v>2404</v>
      </c>
      <c r="F517" s="416" t="s">
        <v>2599</v>
      </c>
      <c r="G517" s="416" t="s">
        <v>2572</v>
      </c>
      <c r="H517" s="415" t="s">
        <v>2665</v>
      </c>
      <c r="I517">
        <v>16</v>
      </c>
    </row>
    <row r="518" spans="1:9" x14ac:dyDescent="0.25">
      <c r="A518" s="413">
        <v>1430</v>
      </c>
      <c r="B518" s="414">
        <v>0.01</v>
      </c>
      <c r="C518" s="413" t="s">
        <v>2463</v>
      </c>
      <c r="D518" s="413" t="s">
        <v>2403</v>
      </c>
      <c r="E518" s="413" t="s">
        <v>2408</v>
      </c>
      <c r="F518" s="416" t="s">
        <v>2599</v>
      </c>
      <c r="G518" s="416" t="s">
        <v>2575</v>
      </c>
      <c r="H518" s="415" t="s">
        <v>2664</v>
      </c>
      <c r="I518">
        <v>14</v>
      </c>
    </row>
    <row r="519" spans="1:9" x14ac:dyDescent="0.25">
      <c r="A519" s="413">
        <v>1453</v>
      </c>
      <c r="B519" s="414">
        <v>0.01</v>
      </c>
      <c r="C519" s="413" t="s">
        <v>2463</v>
      </c>
      <c r="D519" s="413" t="s">
        <v>2403</v>
      </c>
      <c r="E519" s="413" t="s">
        <v>2416</v>
      </c>
      <c r="F519" s="416" t="s">
        <v>2599</v>
      </c>
      <c r="G519" s="416" t="s">
        <v>2576</v>
      </c>
      <c r="H519" s="415" t="s">
        <v>2664</v>
      </c>
      <c r="I519">
        <v>14</v>
      </c>
    </row>
    <row r="520" spans="1:9" x14ac:dyDescent="0.25">
      <c r="A520" s="413">
        <v>1427</v>
      </c>
      <c r="B520" s="414">
        <v>0.01</v>
      </c>
      <c r="C520" s="413" t="s">
        <v>2463</v>
      </c>
      <c r="D520" s="413" t="s">
        <v>2405</v>
      </c>
      <c r="E520" s="413" t="s">
        <v>2406</v>
      </c>
      <c r="F520" s="416" t="s">
        <v>2571</v>
      </c>
      <c r="G520" s="416" t="s">
        <v>2573</v>
      </c>
      <c r="H520" s="415" t="s">
        <v>2665</v>
      </c>
      <c r="I520">
        <v>16</v>
      </c>
    </row>
    <row r="521" spans="1:9" x14ac:dyDescent="0.25">
      <c r="A521" s="413">
        <v>1449</v>
      </c>
      <c r="B521" s="414">
        <v>0.01</v>
      </c>
      <c r="C521" s="413" t="s">
        <v>2463</v>
      </c>
      <c r="D521" s="413" t="s">
        <v>2405</v>
      </c>
      <c r="E521" s="413" t="s">
        <v>2415</v>
      </c>
      <c r="F521" s="416" t="s">
        <v>2571</v>
      </c>
      <c r="G521" s="416" t="s">
        <v>2574</v>
      </c>
      <c r="H521" s="415" t="s">
        <v>2664</v>
      </c>
      <c r="I521">
        <v>14</v>
      </c>
    </row>
    <row r="522" spans="1:9" x14ac:dyDescent="0.25">
      <c r="A522" s="413">
        <v>1429</v>
      </c>
      <c r="B522" s="414">
        <v>0.01</v>
      </c>
      <c r="C522" s="413" t="s">
        <v>2463</v>
      </c>
      <c r="D522" s="413" t="s">
        <v>2404</v>
      </c>
      <c r="E522" s="413" t="s">
        <v>2408</v>
      </c>
      <c r="F522" s="416" t="s">
        <v>2572</v>
      </c>
      <c r="G522" s="416" t="s">
        <v>2575</v>
      </c>
      <c r="H522" s="415" t="s">
        <v>2664</v>
      </c>
      <c r="I522">
        <v>14</v>
      </c>
    </row>
    <row r="523" spans="1:9" x14ac:dyDescent="0.25">
      <c r="A523" s="413">
        <v>1452</v>
      </c>
      <c r="B523" s="414">
        <v>0.01</v>
      </c>
      <c r="C523" s="413" t="s">
        <v>2463</v>
      </c>
      <c r="D523" s="413" t="s">
        <v>2404</v>
      </c>
      <c r="E523" s="413" t="s">
        <v>2416</v>
      </c>
      <c r="F523" s="416" t="s">
        <v>2572</v>
      </c>
      <c r="G523" s="416" t="s">
        <v>2576</v>
      </c>
      <c r="H523" s="415" t="s">
        <v>2665</v>
      </c>
      <c r="I523">
        <v>16</v>
      </c>
    </row>
    <row r="524" spans="1:9" x14ac:dyDescent="0.25">
      <c r="A524" s="413">
        <v>1448</v>
      </c>
      <c r="B524" s="414">
        <v>0.01</v>
      </c>
      <c r="C524" s="413" t="s">
        <v>2463</v>
      </c>
      <c r="D524" s="413" t="s">
        <v>2406</v>
      </c>
      <c r="E524" s="413" t="s">
        <v>2415</v>
      </c>
      <c r="F524" s="416" t="s">
        <v>2573</v>
      </c>
      <c r="G524" s="416" t="s">
        <v>2574</v>
      </c>
      <c r="H524" s="415" t="s">
        <v>2664</v>
      </c>
      <c r="I524">
        <v>14</v>
      </c>
    </row>
    <row r="525" spans="1:9" x14ac:dyDescent="0.25">
      <c r="A525" s="413">
        <v>1454</v>
      </c>
      <c r="B525" s="414">
        <v>0.01</v>
      </c>
      <c r="C525" s="413" t="s">
        <v>2463</v>
      </c>
      <c r="D525" s="413" t="s">
        <v>2408</v>
      </c>
      <c r="E525" s="413" t="s">
        <v>2416</v>
      </c>
      <c r="F525" s="416" t="s">
        <v>2575</v>
      </c>
      <c r="G525" s="416" t="s">
        <v>2576</v>
      </c>
      <c r="H525" s="415" t="s">
        <v>2664</v>
      </c>
      <c r="I525">
        <v>14</v>
      </c>
    </row>
    <row r="526" spans="1:9" x14ac:dyDescent="0.25">
      <c r="A526" s="413">
        <v>498</v>
      </c>
      <c r="B526" s="414">
        <v>0.01</v>
      </c>
      <c r="C526" s="413" t="s">
        <v>2463</v>
      </c>
      <c r="D526" s="413" t="s">
        <v>2466</v>
      </c>
      <c r="E526" s="413" t="s">
        <v>2405</v>
      </c>
      <c r="F526" s="416" t="s">
        <v>2591</v>
      </c>
      <c r="G526" s="416" t="s">
        <v>2571</v>
      </c>
      <c r="H526" s="415" t="s">
        <v>2667</v>
      </c>
      <c r="I526">
        <v>17</v>
      </c>
    </row>
    <row r="527" spans="1:9" x14ac:dyDescent="0.25">
      <c r="A527" s="413">
        <v>409</v>
      </c>
      <c r="B527" s="414">
        <v>0.01</v>
      </c>
      <c r="C527" s="413" t="s">
        <v>2463</v>
      </c>
      <c r="D527" s="413" t="s">
        <v>2466</v>
      </c>
      <c r="E527" s="413" t="s">
        <v>2404</v>
      </c>
      <c r="F527" s="416" t="s">
        <v>2591</v>
      </c>
      <c r="G527" s="416" t="s">
        <v>2572</v>
      </c>
      <c r="H527" s="415" t="s">
        <v>2667</v>
      </c>
      <c r="I527">
        <v>17</v>
      </c>
    </row>
    <row r="528" spans="1:9" x14ac:dyDescent="0.25">
      <c r="A528" s="413">
        <v>426</v>
      </c>
      <c r="B528" s="414">
        <v>0.01</v>
      </c>
      <c r="C528" s="413" t="s">
        <v>2463</v>
      </c>
      <c r="D528" s="413" t="s">
        <v>2466</v>
      </c>
      <c r="E528" s="413" t="s">
        <v>2406</v>
      </c>
      <c r="F528" s="416" t="s">
        <v>2591</v>
      </c>
      <c r="G528" s="416" t="s">
        <v>2573</v>
      </c>
      <c r="H528" s="415" t="s">
        <v>2668</v>
      </c>
      <c r="I528">
        <v>15</v>
      </c>
    </row>
    <row r="529" spans="1:9" x14ac:dyDescent="0.25">
      <c r="A529" s="413">
        <v>485</v>
      </c>
      <c r="B529" s="414">
        <v>0.01</v>
      </c>
      <c r="C529" s="413" t="s">
        <v>2463</v>
      </c>
      <c r="D529" s="413" t="s">
        <v>2466</v>
      </c>
      <c r="E529" s="413" t="s">
        <v>2415</v>
      </c>
      <c r="F529" s="416" t="s">
        <v>2591</v>
      </c>
      <c r="G529" s="416" t="s">
        <v>2574</v>
      </c>
      <c r="H529" s="415" t="s">
        <v>2668</v>
      </c>
      <c r="I529">
        <v>15</v>
      </c>
    </row>
    <row r="530" spans="1:9" x14ac:dyDescent="0.25">
      <c r="A530" s="413">
        <v>448</v>
      </c>
      <c r="B530" s="414">
        <v>0.01</v>
      </c>
      <c r="C530" s="413" t="s">
        <v>2463</v>
      </c>
      <c r="D530" s="413" t="s">
        <v>2466</v>
      </c>
      <c r="E530" s="413" t="s">
        <v>2408</v>
      </c>
      <c r="F530" s="416" t="s">
        <v>2591</v>
      </c>
      <c r="G530" s="416" t="s">
        <v>2575</v>
      </c>
      <c r="H530" s="415" t="s">
        <v>2668</v>
      </c>
      <c r="I530">
        <v>15</v>
      </c>
    </row>
    <row r="531" spans="1:9" x14ac:dyDescent="0.25">
      <c r="A531" s="413">
        <v>514</v>
      </c>
      <c r="B531" s="414">
        <v>0.01</v>
      </c>
      <c r="C531" s="413" t="s">
        <v>2463</v>
      </c>
      <c r="D531" s="413" t="s">
        <v>2466</v>
      </c>
      <c r="E531" s="413" t="s">
        <v>2416</v>
      </c>
      <c r="F531" s="416" t="s">
        <v>2591</v>
      </c>
      <c r="G531" s="416" t="s">
        <v>2576</v>
      </c>
      <c r="H531" s="415" t="s">
        <v>2668</v>
      </c>
      <c r="I531">
        <v>15</v>
      </c>
    </row>
    <row r="532" spans="1:9" x14ac:dyDescent="0.25">
      <c r="A532" s="413">
        <v>715</v>
      </c>
      <c r="B532" s="414">
        <v>0.01</v>
      </c>
      <c r="C532" s="413" t="s">
        <v>2463</v>
      </c>
      <c r="D532" s="413" t="s">
        <v>2466</v>
      </c>
      <c r="E532" s="413" t="s">
        <v>2471</v>
      </c>
      <c r="F532" s="416" t="s">
        <v>2591</v>
      </c>
      <c r="G532" s="416" t="s">
        <v>2577</v>
      </c>
      <c r="H532" s="415" t="s">
        <v>2658</v>
      </c>
      <c r="I532">
        <v>8</v>
      </c>
    </row>
    <row r="533" spans="1:9" x14ac:dyDescent="0.25">
      <c r="A533" s="413">
        <v>694</v>
      </c>
      <c r="B533" s="414">
        <v>0.01</v>
      </c>
      <c r="C533" s="413" t="s">
        <v>2463</v>
      </c>
      <c r="D533" s="413" t="s">
        <v>2466</v>
      </c>
      <c r="E533" s="413" t="s">
        <v>2453</v>
      </c>
      <c r="F533" s="416" t="s">
        <v>2591</v>
      </c>
      <c r="G533" s="416" t="s">
        <v>2578</v>
      </c>
      <c r="H533" s="415" t="s">
        <v>2658</v>
      </c>
      <c r="I533">
        <v>8</v>
      </c>
    </row>
    <row r="534" spans="1:9" x14ac:dyDescent="0.25">
      <c r="A534" s="413">
        <v>525</v>
      </c>
      <c r="B534" s="414">
        <v>0.01</v>
      </c>
      <c r="C534" s="413" t="s">
        <v>2463</v>
      </c>
      <c r="D534" s="413" t="s">
        <v>2471</v>
      </c>
      <c r="E534" s="413" t="s">
        <v>2407</v>
      </c>
      <c r="F534" s="416" t="s">
        <v>2577</v>
      </c>
      <c r="G534" s="416" t="s">
        <v>2598</v>
      </c>
      <c r="H534" s="415" t="s">
        <v>2667</v>
      </c>
      <c r="I534">
        <v>17</v>
      </c>
    </row>
    <row r="535" spans="1:9" x14ac:dyDescent="0.25">
      <c r="A535" s="413">
        <v>462</v>
      </c>
      <c r="B535" s="414">
        <v>0.01</v>
      </c>
      <c r="C535" s="413" t="s">
        <v>2463</v>
      </c>
      <c r="D535" s="413" t="s">
        <v>2471</v>
      </c>
      <c r="E535" s="413" t="s">
        <v>2403</v>
      </c>
      <c r="F535" s="416" t="s">
        <v>2577</v>
      </c>
      <c r="G535" s="416" t="s">
        <v>2599</v>
      </c>
      <c r="H535" s="415" t="s">
        <v>2667</v>
      </c>
      <c r="I535">
        <v>17</v>
      </c>
    </row>
    <row r="536" spans="1:9" x14ac:dyDescent="0.25">
      <c r="A536" s="413">
        <v>428</v>
      </c>
      <c r="B536" s="414">
        <v>0.01</v>
      </c>
      <c r="C536" s="413" t="s">
        <v>2463</v>
      </c>
      <c r="D536" s="413" t="s">
        <v>2471</v>
      </c>
      <c r="E536" s="413" t="s">
        <v>2406</v>
      </c>
      <c r="F536" s="416" t="s">
        <v>2577</v>
      </c>
      <c r="G536" s="416" t="s">
        <v>2573</v>
      </c>
      <c r="H536" s="415" t="s">
        <v>2668</v>
      </c>
      <c r="I536">
        <v>15</v>
      </c>
    </row>
    <row r="537" spans="1:9" x14ac:dyDescent="0.25">
      <c r="A537" s="413">
        <v>487</v>
      </c>
      <c r="B537" s="414">
        <v>0.01</v>
      </c>
      <c r="C537" s="413" t="s">
        <v>2463</v>
      </c>
      <c r="D537" s="413" t="s">
        <v>2471</v>
      </c>
      <c r="E537" s="413" t="s">
        <v>2415</v>
      </c>
      <c r="F537" s="416" t="s">
        <v>2577</v>
      </c>
      <c r="G537" s="416" t="s">
        <v>2574</v>
      </c>
      <c r="H537" s="415" t="s">
        <v>2668</v>
      </c>
      <c r="I537">
        <v>15</v>
      </c>
    </row>
    <row r="538" spans="1:9" x14ac:dyDescent="0.25">
      <c r="A538" s="413">
        <v>450</v>
      </c>
      <c r="B538" s="414">
        <v>0.01</v>
      </c>
      <c r="C538" s="413" t="s">
        <v>2463</v>
      </c>
      <c r="D538" s="413" t="s">
        <v>2471</v>
      </c>
      <c r="E538" s="413" t="s">
        <v>2408</v>
      </c>
      <c r="F538" s="416" t="s">
        <v>2577</v>
      </c>
      <c r="G538" s="416" t="s">
        <v>2575</v>
      </c>
      <c r="H538" s="415" t="s">
        <v>2668</v>
      </c>
      <c r="I538">
        <v>15</v>
      </c>
    </row>
    <row r="539" spans="1:9" x14ac:dyDescent="0.25">
      <c r="A539" s="413">
        <v>516</v>
      </c>
      <c r="B539" s="414">
        <v>0.01</v>
      </c>
      <c r="C539" s="413" t="s">
        <v>2463</v>
      </c>
      <c r="D539" s="413" t="s">
        <v>2471</v>
      </c>
      <c r="E539" s="413" t="s">
        <v>2416</v>
      </c>
      <c r="F539" s="416" t="s">
        <v>2577</v>
      </c>
      <c r="G539" s="416" t="s">
        <v>2576</v>
      </c>
      <c r="H539" s="415" t="s">
        <v>2668</v>
      </c>
      <c r="I539">
        <v>15</v>
      </c>
    </row>
    <row r="540" spans="1:9" x14ac:dyDescent="0.25">
      <c r="A540" s="413">
        <v>681</v>
      </c>
      <c r="B540" s="414">
        <v>0.01</v>
      </c>
      <c r="C540" s="413" t="s">
        <v>2463</v>
      </c>
      <c r="D540" s="413" t="s">
        <v>2471</v>
      </c>
      <c r="E540" s="413" t="s">
        <v>2452</v>
      </c>
      <c r="F540" s="416" t="s">
        <v>2577</v>
      </c>
      <c r="G540" s="416" t="s">
        <v>2592</v>
      </c>
      <c r="H540" s="415" t="s">
        <v>2658</v>
      </c>
      <c r="I540">
        <v>8</v>
      </c>
    </row>
    <row r="541" spans="1:9" x14ac:dyDescent="0.25">
      <c r="A541" s="413">
        <v>495</v>
      </c>
      <c r="B541" s="414">
        <v>0.01</v>
      </c>
      <c r="C541" s="413" t="s">
        <v>2463</v>
      </c>
      <c r="D541" s="413" t="s">
        <v>2452</v>
      </c>
      <c r="E541" s="413" t="s">
        <v>2405</v>
      </c>
      <c r="F541" s="416" t="s">
        <v>2592</v>
      </c>
      <c r="G541" s="416" t="s">
        <v>2571</v>
      </c>
      <c r="H541" s="415" t="s">
        <v>2665</v>
      </c>
      <c r="I541">
        <v>16</v>
      </c>
    </row>
    <row r="542" spans="1:9" x14ac:dyDescent="0.25">
      <c r="A542" s="413">
        <v>406</v>
      </c>
      <c r="B542" s="414">
        <v>0.01</v>
      </c>
      <c r="C542" s="413" t="s">
        <v>2463</v>
      </c>
      <c r="D542" s="413" t="s">
        <v>2452</v>
      </c>
      <c r="E542" s="413" t="s">
        <v>2404</v>
      </c>
      <c r="F542" s="416" t="s">
        <v>2592</v>
      </c>
      <c r="G542" s="416" t="s">
        <v>2572</v>
      </c>
      <c r="H542" s="415" t="s">
        <v>2665</v>
      </c>
      <c r="I542">
        <v>16</v>
      </c>
    </row>
    <row r="543" spans="1:9" x14ac:dyDescent="0.25">
      <c r="A543" s="413">
        <v>421</v>
      </c>
      <c r="B543" s="414">
        <v>0.01</v>
      </c>
      <c r="C543" s="413" t="s">
        <v>2463</v>
      </c>
      <c r="D543" s="413" t="s">
        <v>2452</v>
      </c>
      <c r="E543" s="413" t="s">
        <v>2406</v>
      </c>
      <c r="F543" s="416" t="s">
        <v>2592</v>
      </c>
      <c r="G543" s="416" t="s">
        <v>2573</v>
      </c>
      <c r="H543" s="415" t="s">
        <v>2664</v>
      </c>
      <c r="I543">
        <v>14</v>
      </c>
    </row>
    <row r="544" spans="1:9" x14ac:dyDescent="0.25">
      <c r="A544" s="413">
        <v>480</v>
      </c>
      <c r="B544" s="414">
        <v>0.01</v>
      </c>
      <c r="C544" s="413" t="s">
        <v>2463</v>
      </c>
      <c r="D544" s="413" t="s">
        <v>2452</v>
      </c>
      <c r="E544" s="413" t="s">
        <v>2415</v>
      </c>
      <c r="F544" s="416" t="s">
        <v>2592</v>
      </c>
      <c r="G544" s="416" t="s">
        <v>2574</v>
      </c>
      <c r="H544" s="415" t="s">
        <v>2664</v>
      </c>
      <c r="I544">
        <v>14</v>
      </c>
    </row>
    <row r="545" spans="1:9" x14ac:dyDescent="0.25">
      <c r="A545" s="413">
        <v>443</v>
      </c>
      <c r="B545" s="414">
        <v>0.01</v>
      </c>
      <c r="C545" s="413" t="s">
        <v>2463</v>
      </c>
      <c r="D545" s="413" t="s">
        <v>2452</v>
      </c>
      <c r="E545" s="413" t="s">
        <v>2408</v>
      </c>
      <c r="F545" s="416" t="s">
        <v>2592</v>
      </c>
      <c r="G545" s="416" t="s">
        <v>2575</v>
      </c>
      <c r="H545" s="415" t="s">
        <v>2664</v>
      </c>
      <c r="I545">
        <v>14</v>
      </c>
    </row>
    <row r="546" spans="1:9" x14ac:dyDescent="0.25">
      <c r="A546" s="413">
        <v>509</v>
      </c>
      <c r="B546" s="414">
        <v>0.01</v>
      </c>
      <c r="C546" s="413" t="s">
        <v>2463</v>
      </c>
      <c r="D546" s="413" t="s">
        <v>2452</v>
      </c>
      <c r="E546" s="413" t="s">
        <v>2416</v>
      </c>
      <c r="F546" s="416" t="s">
        <v>2592</v>
      </c>
      <c r="G546" s="416" t="s">
        <v>2576</v>
      </c>
      <c r="H546" s="415" t="s">
        <v>2664</v>
      </c>
      <c r="I546">
        <v>14</v>
      </c>
    </row>
    <row r="547" spans="1:9" x14ac:dyDescent="0.25">
      <c r="A547" s="413">
        <v>689</v>
      </c>
      <c r="B547" s="414">
        <v>0.01</v>
      </c>
      <c r="C547" s="413" t="s">
        <v>2463</v>
      </c>
      <c r="D547" s="413" t="s">
        <v>2452</v>
      </c>
      <c r="E547" s="413" t="s">
        <v>2453</v>
      </c>
      <c r="F547" s="416" t="s">
        <v>2592</v>
      </c>
      <c r="G547" s="416" t="s">
        <v>2578</v>
      </c>
      <c r="H547" s="415" t="s">
        <v>2666</v>
      </c>
      <c r="I547">
        <v>7</v>
      </c>
    </row>
    <row r="548" spans="1:9" x14ac:dyDescent="0.25">
      <c r="A548" s="413">
        <v>521</v>
      </c>
      <c r="B548" s="414">
        <v>0.01</v>
      </c>
      <c r="C548" s="413" t="s">
        <v>2463</v>
      </c>
      <c r="D548" s="413" t="s">
        <v>2453</v>
      </c>
      <c r="E548" s="413" t="s">
        <v>2407</v>
      </c>
      <c r="F548" s="416" t="s">
        <v>2578</v>
      </c>
      <c r="G548" s="416" t="s">
        <v>2598</v>
      </c>
      <c r="H548" s="415" t="s">
        <v>2665</v>
      </c>
      <c r="I548">
        <v>16</v>
      </c>
    </row>
    <row r="549" spans="1:9" x14ac:dyDescent="0.25">
      <c r="A549" s="413">
        <v>458</v>
      </c>
      <c r="B549" s="414">
        <v>0.01</v>
      </c>
      <c r="C549" s="413" t="s">
        <v>2463</v>
      </c>
      <c r="D549" s="413" t="s">
        <v>2453</v>
      </c>
      <c r="E549" s="413" t="s">
        <v>2403</v>
      </c>
      <c r="F549" s="416" t="s">
        <v>2578</v>
      </c>
      <c r="G549" s="416" t="s">
        <v>2599</v>
      </c>
      <c r="H549" s="415" t="s">
        <v>2665</v>
      </c>
      <c r="I549">
        <v>16</v>
      </c>
    </row>
    <row r="550" spans="1:9" x14ac:dyDescent="0.25">
      <c r="A550" s="413">
        <v>420</v>
      </c>
      <c r="B550" s="414">
        <v>0.01</v>
      </c>
      <c r="C550" s="413" t="s">
        <v>2463</v>
      </c>
      <c r="D550" s="413" t="s">
        <v>2453</v>
      </c>
      <c r="E550" s="413" t="s">
        <v>2406</v>
      </c>
      <c r="F550" s="416" t="s">
        <v>2578</v>
      </c>
      <c r="G550" s="416" t="s">
        <v>2573</v>
      </c>
      <c r="H550" s="415" t="s">
        <v>2664</v>
      </c>
      <c r="I550">
        <v>14</v>
      </c>
    </row>
    <row r="551" spans="1:9" x14ac:dyDescent="0.25">
      <c r="A551" s="413">
        <v>479</v>
      </c>
      <c r="B551" s="414">
        <v>0.01</v>
      </c>
      <c r="C551" s="413" t="s">
        <v>2463</v>
      </c>
      <c r="D551" s="413" t="s">
        <v>2453</v>
      </c>
      <c r="E551" s="413" t="s">
        <v>2415</v>
      </c>
      <c r="F551" s="416" t="s">
        <v>2578</v>
      </c>
      <c r="G551" s="416" t="s">
        <v>2574</v>
      </c>
      <c r="H551" s="415" t="s">
        <v>2664</v>
      </c>
      <c r="I551">
        <v>14</v>
      </c>
    </row>
    <row r="552" spans="1:9" x14ac:dyDescent="0.25">
      <c r="A552" s="413">
        <v>442</v>
      </c>
      <c r="B552" s="414">
        <v>0.01</v>
      </c>
      <c r="C552" s="413" t="s">
        <v>2463</v>
      </c>
      <c r="D552" s="413" t="s">
        <v>2453</v>
      </c>
      <c r="E552" s="413" t="s">
        <v>2408</v>
      </c>
      <c r="F552" s="416" t="s">
        <v>2578</v>
      </c>
      <c r="G552" s="416" t="s">
        <v>2575</v>
      </c>
      <c r="H552" s="415" t="s">
        <v>2664</v>
      </c>
      <c r="I552">
        <v>14</v>
      </c>
    </row>
    <row r="553" spans="1:9" x14ac:dyDescent="0.25">
      <c r="A553" s="413">
        <v>508</v>
      </c>
      <c r="B553" s="414">
        <v>0.01</v>
      </c>
      <c r="C553" s="413" t="s">
        <v>2463</v>
      </c>
      <c r="D553" s="413" t="s">
        <v>2453</v>
      </c>
      <c r="E553" s="413" t="s">
        <v>2416</v>
      </c>
      <c r="F553" s="416" t="s">
        <v>2578</v>
      </c>
      <c r="G553" s="416" t="s">
        <v>2576</v>
      </c>
      <c r="H553" s="415" t="s">
        <v>2664</v>
      </c>
      <c r="I553">
        <v>14</v>
      </c>
    </row>
    <row r="554" spans="1:9" x14ac:dyDescent="0.25">
      <c r="A554" s="413">
        <v>470</v>
      </c>
      <c r="B554" s="414">
        <v>0.01</v>
      </c>
      <c r="C554" s="413" t="s">
        <v>2463</v>
      </c>
      <c r="D554" s="413" t="s">
        <v>2472</v>
      </c>
      <c r="E554" s="413" t="s">
        <v>2457</v>
      </c>
      <c r="F554" s="413" t="s">
        <v>2646</v>
      </c>
      <c r="G554" s="413" t="s">
        <v>2647</v>
      </c>
      <c r="H554" s="415" t="s">
        <v>2662</v>
      </c>
      <c r="I554">
        <v>10</v>
      </c>
    </row>
    <row r="555" spans="1:9" x14ac:dyDescent="0.25">
      <c r="A555" s="413">
        <v>471</v>
      </c>
      <c r="B555" s="414">
        <v>0.01</v>
      </c>
      <c r="C555" s="413" t="s">
        <v>2463</v>
      </c>
      <c r="D555" s="413" t="s">
        <v>2472</v>
      </c>
      <c r="E555" s="413" t="s">
        <v>2473</v>
      </c>
      <c r="F555" s="413" t="s">
        <v>2646</v>
      </c>
      <c r="G555" s="416" t="s">
        <v>2648</v>
      </c>
      <c r="H555" s="415" t="s">
        <v>2662</v>
      </c>
      <c r="I555">
        <v>10</v>
      </c>
    </row>
    <row r="556" spans="1:9" x14ac:dyDescent="0.25">
      <c r="A556" s="413">
        <v>1568</v>
      </c>
      <c r="B556" s="414">
        <v>0.01</v>
      </c>
      <c r="C556" s="413" t="s">
        <v>2463</v>
      </c>
      <c r="D556" s="413" t="s">
        <v>2457</v>
      </c>
      <c r="E556" s="413" t="s">
        <v>2458</v>
      </c>
      <c r="F556" s="413" t="s">
        <v>2647</v>
      </c>
      <c r="G556" s="416" t="s">
        <v>2649</v>
      </c>
      <c r="H556" s="415" t="s">
        <v>2662</v>
      </c>
      <c r="I556">
        <v>10</v>
      </c>
    </row>
    <row r="557" spans="1:9" x14ac:dyDescent="0.25">
      <c r="A557" s="413">
        <v>472</v>
      </c>
      <c r="B557" s="414">
        <v>0.01</v>
      </c>
      <c r="C557" s="413" t="s">
        <v>2463</v>
      </c>
      <c r="D557" s="413" t="s">
        <v>2458</v>
      </c>
      <c r="E557" s="413" t="s">
        <v>2473</v>
      </c>
      <c r="F557" s="416" t="s">
        <v>2649</v>
      </c>
      <c r="G557" s="416" t="s">
        <v>2648</v>
      </c>
      <c r="H557" s="415" t="s">
        <v>2662</v>
      </c>
      <c r="I557">
        <v>10</v>
      </c>
    </row>
    <row r="558" spans="1:9" x14ac:dyDescent="0.25">
      <c r="A558" s="413">
        <v>212</v>
      </c>
      <c r="B558" s="414">
        <v>0.01</v>
      </c>
      <c r="C558" s="413" t="s">
        <v>2390</v>
      </c>
      <c r="D558" s="413" t="s">
        <v>2384</v>
      </c>
      <c r="E558" s="413" t="s">
        <v>2380</v>
      </c>
      <c r="F558" s="413" t="s">
        <v>2538</v>
      </c>
      <c r="G558" s="413" t="s">
        <v>2530</v>
      </c>
      <c r="H558" s="415" t="s">
        <v>2305</v>
      </c>
      <c r="I558">
        <v>4</v>
      </c>
    </row>
    <row r="559" spans="1:9" x14ac:dyDescent="0.25">
      <c r="A559" s="413">
        <v>223</v>
      </c>
      <c r="B559" s="414">
        <v>0.01</v>
      </c>
      <c r="C559" s="413" t="s">
        <v>2390</v>
      </c>
      <c r="D559" s="413" t="s">
        <v>2384</v>
      </c>
      <c r="E559" s="413" t="s">
        <v>2387</v>
      </c>
      <c r="F559" s="413" t="s">
        <v>2538</v>
      </c>
      <c r="G559" s="413" t="s">
        <v>2531</v>
      </c>
      <c r="H559" s="415" t="s">
        <v>2305</v>
      </c>
      <c r="I559">
        <v>4</v>
      </c>
    </row>
    <row r="560" spans="1:9" x14ac:dyDescent="0.25">
      <c r="A560" s="413">
        <v>220</v>
      </c>
      <c r="B560" s="414">
        <v>0.01</v>
      </c>
      <c r="C560" s="413" t="s">
        <v>2390</v>
      </c>
      <c r="D560" s="413" t="s">
        <v>2380</v>
      </c>
      <c r="E560" s="413" t="s">
        <v>2386</v>
      </c>
      <c r="F560" s="413" t="s">
        <v>2530</v>
      </c>
      <c r="G560" s="413" t="s">
        <v>2539</v>
      </c>
      <c r="H560" s="415" t="s">
        <v>2305</v>
      </c>
      <c r="I560">
        <v>4</v>
      </c>
    </row>
    <row r="561" spans="1:9" x14ac:dyDescent="0.25">
      <c r="A561" s="413">
        <v>1396</v>
      </c>
      <c r="B561" s="414">
        <v>0.01</v>
      </c>
      <c r="C561" s="413" t="s">
        <v>2390</v>
      </c>
      <c r="D561" s="413" t="s">
        <v>2502</v>
      </c>
      <c r="E561" s="413" t="s">
        <v>2503</v>
      </c>
      <c r="F561" s="413" t="s">
        <v>2623</v>
      </c>
      <c r="G561" s="416" t="s">
        <v>2626</v>
      </c>
      <c r="H561" s="415" t="s">
        <v>2663</v>
      </c>
      <c r="I561">
        <v>11</v>
      </c>
    </row>
    <row r="562" spans="1:9" x14ac:dyDescent="0.25">
      <c r="A562" s="413">
        <v>226</v>
      </c>
      <c r="B562" s="414">
        <v>0.01</v>
      </c>
      <c r="C562" s="413" t="s">
        <v>2390</v>
      </c>
      <c r="D562" s="413" t="s">
        <v>2386</v>
      </c>
      <c r="E562" s="413" t="s">
        <v>2387</v>
      </c>
      <c r="F562" s="413" t="s">
        <v>2539</v>
      </c>
      <c r="G562" s="413" t="s">
        <v>2531</v>
      </c>
      <c r="H562" s="415" t="s">
        <v>2305</v>
      </c>
      <c r="I562">
        <v>4</v>
      </c>
    </row>
  </sheetData>
  <sortState ref="K2:N19">
    <sortCondition descending="1" ref="N2:N19"/>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5"/>
  <sheetViews>
    <sheetView workbookViewId="0">
      <selection activeCell="Y2" sqref="Y1:AA1048576"/>
    </sheetView>
  </sheetViews>
  <sheetFormatPr defaultRowHeight="15" x14ac:dyDescent="0.25"/>
  <cols>
    <col min="2" max="2" width="56" bestFit="1" customWidth="1"/>
    <col min="4" max="4" width="16.42578125" bestFit="1" customWidth="1"/>
    <col min="9" max="10" width="0" hidden="1" customWidth="1"/>
    <col min="12" max="12" width="0" hidden="1" customWidth="1"/>
    <col min="17" max="27" width="0" hidden="1" customWidth="1"/>
  </cols>
  <sheetData>
    <row r="1" spans="1:27" s="1" customFormat="1" ht="15" customHeight="1" x14ac:dyDescent="0.25">
      <c r="A1" s="24"/>
      <c r="B1" s="25"/>
      <c r="C1" s="25"/>
      <c r="D1" s="25"/>
      <c r="E1" s="25"/>
      <c r="F1" s="25"/>
      <c r="G1" s="462" t="s">
        <v>5</v>
      </c>
      <c r="H1" s="463"/>
      <c r="I1" s="463"/>
      <c r="J1" s="464"/>
      <c r="K1" s="27"/>
      <c r="L1" s="32"/>
      <c r="M1" s="467" t="s">
        <v>6</v>
      </c>
      <c r="N1" s="467"/>
      <c r="O1" s="466" t="s">
        <v>2885</v>
      </c>
      <c r="P1" s="466"/>
      <c r="Q1" s="466"/>
      <c r="R1" s="466"/>
      <c r="S1" s="466"/>
      <c r="T1" s="466"/>
      <c r="U1" s="466"/>
      <c r="V1" s="466"/>
      <c r="W1" s="466"/>
      <c r="X1" s="466"/>
      <c r="Y1" s="465" t="s">
        <v>2890</v>
      </c>
      <c r="Z1" s="465"/>
      <c r="AA1" s="465"/>
    </row>
    <row r="2" spans="1:27" s="31" customFormat="1" ht="75.75" thickBot="1" x14ac:dyDescent="0.3">
      <c r="A2" s="28" t="s">
        <v>0</v>
      </c>
      <c r="B2" s="29" t="s">
        <v>2</v>
      </c>
      <c r="C2" s="29" t="s">
        <v>1</v>
      </c>
      <c r="D2" s="29" t="s">
        <v>287</v>
      </c>
      <c r="E2" s="29" t="s">
        <v>208</v>
      </c>
      <c r="F2" s="29" t="s">
        <v>7</v>
      </c>
      <c r="G2" s="85" t="s">
        <v>4</v>
      </c>
      <c r="H2" s="85" t="s">
        <v>284</v>
      </c>
      <c r="I2" s="85" t="s">
        <v>285</v>
      </c>
      <c r="J2" s="85" t="s">
        <v>286</v>
      </c>
      <c r="K2" s="30" t="s">
        <v>8</v>
      </c>
      <c r="L2" s="30" t="s">
        <v>2842</v>
      </c>
      <c r="M2" s="87" t="s">
        <v>289</v>
      </c>
      <c r="N2" s="87" t="s">
        <v>2839</v>
      </c>
      <c r="O2" s="86" t="s">
        <v>2849</v>
      </c>
      <c r="P2" s="86" t="s">
        <v>2868</v>
      </c>
      <c r="Q2" s="86" t="s">
        <v>2870</v>
      </c>
      <c r="R2" s="86" t="s">
        <v>291</v>
      </c>
      <c r="S2" s="86" t="s">
        <v>292</v>
      </c>
      <c r="T2" s="86" t="s">
        <v>2888</v>
      </c>
      <c r="U2" s="86" t="s">
        <v>2871</v>
      </c>
      <c r="V2" s="86" t="s">
        <v>2903</v>
      </c>
      <c r="W2" s="86" t="s">
        <v>292</v>
      </c>
      <c r="X2" s="130" t="s">
        <v>2899</v>
      </c>
      <c r="Y2" s="116" t="s">
        <v>2859</v>
      </c>
      <c r="Z2" s="116" t="s">
        <v>2860</v>
      </c>
      <c r="AA2" s="116" t="s">
        <v>2861</v>
      </c>
    </row>
    <row r="3" spans="1:27" x14ac:dyDescent="0.25">
      <c r="A3" t="s">
        <v>676</v>
      </c>
      <c r="B3" t="s">
        <v>678</v>
      </c>
    </row>
    <row r="4" spans="1:27" x14ac:dyDescent="0.25">
      <c r="A4" t="s">
        <v>705</v>
      </c>
      <c r="B4" t="s">
        <v>677</v>
      </c>
    </row>
    <row r="5" spans="1:27" x14ac:dyDescent="0.25">
      <c r="A5" t="s">
        <v>727</v>
      </c>
      <c r="D5" s="26" t="s">
        <v>141</v>
      </c>
    </row>
    <row r="6" spans="1:27" x14ac:dyDescent="0.25">
      <c r="A6" t="s">
        <v>728</v>
      </c>
      <c r="D6" s="26" t="s">
        <v>142</v>
      </c>
    </row>
    <row r="7" spans="1:27" x14ac:dyDescent="0.25">
      <c r="A7" t="s">
        <v>729</v>
      </c>
      <c r="D7" s="26" t="s">
        <v>143</v>
      </c>
    </row>
    <row r="8" spans="1:27" x14ac:dyDescent="0.25">
      <c r="A8" t="s">
        <v>706</v>
      </c>
      <c r="B8" t="s">
        <v>679</v>
      </c>
    </row>
    <row r="9" spans="1:27" x14ac:dyDescent="0.25">
      <c r="A9" t="s">
        <v>727</v>
      </c>
      <c r="D9" s="26" t="s">
        <v>141</v>
      </c>
    </row>
    <row r="10" spans="1:27" x14ac:dyDescent="0.25">
      <c r="A10" t="s">
        <v>728</v>
      </c>
      <c r="D10" s="26" t="s">
        <v>142</v>
      </c>
    </row>
    <row r="11" spans="1:27" x14ac:dyDescent="0.25">
      <c r="A11" t="s">
        <v>729</v>
      </c>
      <c r="D11" s="26" t="s">
        <v>143</v>
      </c>
    </row>
    <row r="12" spans="1:27" x14ac:dyDescent="0.25">
      <c r="A12" t="s">
        <v>707</v>
      </c>
      <c r="B12" t="s">
        <v>680</v>
      </c>
    </row>
    <row r="13" spans="1:27" x14ac:dyDescent="0.25">
      <c r="A13" t="s">
        <v>727</v>
      </c>
      <c r="D13" s="26" t="s">
        <v>141</v>
      </c>
    </row>
    <row r="14" spans="1:27" x14ac:dyDescent="0.25">
      <c r="A14" t="s">
        <v>728</v>
      </c>
      <c r="D14" s="26" t="s">
        <v>142</v>
      </c>
    </row>
    <row r="15" spans="1:27" x14ac:dyDescent="0.25">
      <c r="A15" t="s">
        <v>729</v>
      </c>
      <c r="D15" s="26" t="s">
        <v>143</v>
      </c>
    </row>
    <row r="16" spans="1:27" x14ac:dyDescent="0.25">
      <c r="A16" t="s">
        <v>708</v>
      </c>
      <c r="B16" t="s">
        <v>681</v>
      </c>
    </row>
    <row r="17" spans="1:4" x14ac:dyDescent="0.25">
      <c r="A17" t="s">
        <v>727</v>
      </c>
      <c r="D17" s="26" t="s">
        <v>141</v>
      </c>
    </row>
    <row r="18" spans="1:4" x14ac:dyDescent="0.25">
      <c r="A18" t="s">
        <v>728</v>
      </c>
      <c r="D18" s="26" t="s">
        <v>142</v>
      </c>
    </row>
    <row r="19" spans="1:4" x14ac:dyDescent="0.25">
      <c r="A19" t="s">
        <v>729</v>
      </c>
      <c r="D19" s="26" t="s">
        <v>143</v>
      </c>
    </row>
    <row r="20" spans="1:4" x14ac:dyDescent="0.25">
      <c r="A20" t="s">
        <v>709</v>
      </c>
      <c r="B20" t="s">
        <v>682</v>
      </c>
    </row>
    <row r="21" spans="1:4" x14ac:dyDescent="0.25">
      <c r="A21" t="s">
        <v>727</v>
      </c>
      <c r="D21" s="26" t="s">
        <v>141</v>
      </c>
    </row>
    <row r="22" spans="1:4" x14ac:dyDescent="0.25">
      <c r="A22" t="s">
        <v>728</v>
      </c>
      <c r="D22" s="26" t="s">
        <v>142</v>
      </c>
    </row>
    <row r="23" spans="1:4" x14ac:dyDescent="0.25">
      <c r="A23" t="s">
        <v>729</v>
      </c>
      <c r="D23" s="26" t="s">
        <v>143</v>
      </c>
    </row>
    <row r="24" spans="1:4" x14ac:dyDescent="0.25">
      <c r="A24" t="s">
        <v>710</v>
      </c>
      <c r="B24" t="s">
        <v>683</v>
      </c>
    </row>
    <row r="25" spans="1:4" x14ac:dyDescent="0.25">
      <c r="A25" t="s">
        <v>727</v>
      </c>
      <c r="D25" s="26" t="s">
        <v>141</v>
      </c>
    </row>
    <row r="26" spans="1:4" x14ac:dyDescent="0.25">
      <c r="A26" t="s">
        <v>728</v>
      </c>
      <c r="D26" s="26" t="s">
        <v>142</v>
      </c>
    </row>
    <row r="27" spans="1:4" x14ac:dyDescent="0.25">
      <c r="A27" t="s">
        <v>729</v>
      </c>
      <c r="D27" s="26" t="s">
        <v>143</v>
      </c>
    </row>
    <row r="28" spans="1:4" x14ac:dyDescent="0.25">
      <c r="A28" t="s">
        <v>711</v>
      </c>
      <c r="B28" t="s">
        <v>684</v>
      </c>
    </row>
    <row r="29" spans="1:4" x14ac:dyDescent="0.25">
      <c r="A29" t="s">
        <v>727</v>
      </c>
      <c r="D29" s="26" t="s">
        <v>141</v>
      </c>
    </row>
    <row r="30" spans="1:4" x14ac:dyDescent="0.25">
      <c r="A30" t="s">
        <v>728</v>
      </c>
      <c r="D30" s="26" t="s">
        <v>142</v>
      </c>
    </row>
    <row r="31" spans="1:4" x14ac:dyDescent="0.25">
      <c r="A31" t="s">
        <v>729</v>
      </c>
      <c r="D31" s="26" t="s">
        <v>143</v>
      </c>
    </row>
    <row r="32" spans="1:4" x14ac:dyDescent="0.25">
      <c r="A32" t="s">
        <v>712</v>
      </c>
      <c r="B32" t="s">
        <v>685</v>
      </c>
    </row>
    <row r="33" spans="1:4" x14ac:dyDescent="0.25">
      <c r="A33" t="s">
        <v>727</v>
      </c>
      <c r="D33" s="26" t="s">
        <v>141</v>
      </c>
    </row>
    <row r="34" spans="1:4" x14ac:dyDescent="0.25">
      <c r="A34" t="s">
        <v>728</v>
      </c>
      <c r="D34" s="26" t="s">
        <v>142</v>
      </c>
    </row>
    <row r="35" spans="1:4" x14ac:dyDescent="0.25">
      <c r="A35" t="s">
        <v>729</v>
      </c>
      <c r="D35" s="26" t="s">
        <v>143</v>
      </c>
    </row>
    <row r="36" spans="1:4" x14ac:dyDescent="0.25">
      <c r="A36" t="s">
        <v>686</v>
      </c>
      <c r="B36" t="s">
        <v>687</v>
      </c>
    </row>
    <row r="37" spans="1:4" x14ac:dyDescent="0.25">
      <c r="A37" t="s">
        <v>713</v>
      </c>
      <c r="B37" t="s">
        <v>688</v>
      </c>
    </row>
    <row r="38" spans="1:4" x14ac:dyDescent="0.25">
      <c r="A38" t="s">
        <v>714</v>
      </c>
      <c r="B38" t="s">
        <v>689</v>
      </c>
    </row>
    <row r="39" spans="1:4" x14ac:dyDescent="0.25">
      <c r="A39" t="s">
        <v>727</v>
      </c>
      <c r="D39" s="26" t="s">
        <v>141</v>
      </c>
    </row>
    <row r="40" spans="1:4" x14ac:dyDescent="0.25">
      <c r="A40" t="s">
        <v>728</v>
      </c>
      <c r="D40" s="26" t="s">
        <v>142</v>
      </c>
    </row>
    <row r="41" spans="1:4" x14ac:dyDescent="0.25">
      <c r="A41" t="s">
        <v>729</v>
      </c>
      <c r="D41" s="26" t="s">
        <v>143</v>
      </c>
    </row>
    <row r="42" spans="1:4" x14ac:dyDescent="0.25">
      <c r="A42" t="s">
        <v>715</v>
      </c>
      <c r="B42" t="s">
        <v>690</v>
      </c>
    </row>
    <row r="43" spans="1:4" x14ac:dyDescent="0.25">
      <c r="A43" t="s">
        <v>727</v>
      </c>
      <c r="D43" s="26" t="s">
        <v>141</v>
      </c>
    </row>
    <row r="44" spans="1:4" x14ac:dyDescent="0.25">
      <c r="A44" t="s">
        <v>728</v>
      </c>
      <c r="D44" s="26" t="s">
        <v>142</v>
      </c>
    </row>
    <row r="45" spans="1:4" x14ac:dyDescent="0.25">
      <c r="A45" t="s">
        <v>729</v>
      </c>
      <c r="D45" s="26" t="s">
        <v>143</v>
      </c>
    </row>
    <row r="46" spans="1:4" x14ac:dyDescent="0.25">
      <c r="A46" t="s">
        <v>716</v>
      </c>
      <c r="B46" t="s">
        <v>691</v>
      </c>
    </row>
    <row r="47" spans="1:4" x14ac:dyDescent="0.25">
      <c r="A47" t="s">
        <v>717</v>
      </c>
      <c r="B47" t="s">
        <v>692</v>
      </c>
    </row>
    <row r="48" spans="1:4" x14ac:dyDescent="0.25">
      <c r="A48" t="s">
        <v>727</v>
      </c>
      <c r="D48" s="26" t="s">
        <v>141</v>
      </c>
    </row>
    <row r="49" spans="1:4" x14ac:dyDescent="0.25">
      <c r="A49" t="s">
        <v>728</v>
      </c>
      <c r="D49" s="26" t="s">
        <v>142</v>
      </c>
    </row>
    <row r="50" spans="1:4" x14ac:dyDescent="0.25">
      <c r="A50" t="s">
        <v>729</v>
      </c>
      <c r="D50" s="26" t="s">
        <v>143</v>
      </c>
    </row>
    <row r="51" spans="1:4" x14ac:dyDescent="0.25">
      <c r="A51" t="s">
        <v>718</v>
      </c>
      <c r="B51" t="s">
        <v>693</v>
      </c>
    </row>
    <row r="52" spans="1:4" x14ac:dyDescent="0.25">
      <c r="A52" t="s">
        <v>727</v>
      </c>
      <c r="D52" s="26" t="s">
        <v>141</v>
      </c>
    </row>
    <row r="53" spans="1:4" x14ac:dyDescent="0.25">
      <c r="A53" t="s">
        <v>728</v>
      </c>
      <c r="D53" s="26" t="s">
        <v>142</v>
      </c>
    </row>
    <row r="54" spans="1:4" x14ac:dyDescent="0.25">
      <c r="A54" t="s">
        <v>729</v>
      </c>
      <c r="D54" s="26" t="s">
        <v>143</v>
      </c>
    </row>
    <row r="55" spans="1:4" x14ac:dyDescent="0.25">
      <c r="A55" t="s">
        <v>719</v>
      </c>
      <c r="B55" t="s">
        <v>694</v>
      </c>
    </row>
    <row r="56" spans="1:4" x14ac:dyDescent="0.25">
      <c r="A56" t="s">
        <v>720</v>
      </c>
      <c r="B56" t="s">
        <v>695</v>
      </c>
    </row>
    <row r="57" spans="1:4" x14ac:dyDescent="0.25">
      <c r="A57" t="s">
        <v>727</v>
      </c>
      <c r="D57" s="26" t="s">
        <v>141</v>
      </c>
    </row>
    <row r="58" spans="1:4" x14ac:dyDescent="0.25">
      <c r="A58" t="s">
        <v>728</v>
      </c>
      <c r="D58" s="26" t="s">
        <v>142</v>
      </c>
    </row>
    <row r="59" spans="1:4" x14ac:dyDescent="0.25">
      <c r="A59" t="s">
        <v>729</v>
      </c>
      <c r="D59" s="26" t="s">
        <v>143</v>
      </c>
    </row>
    <row r="60" spans="1:4" x14ac:dyDescent="0.25">
      <c r="A60" t="s">
        <v>720</v>
      </c>
      <c r="B60" t="s">
        <v>696</v>
      </c>
    </row>
    <row r="61" spans="1:4" x14ac:dyDescent="0.25">
      <c r="A61" t="s">
        <v>727</v>
      </c>
      <c r="D61" s="26" t="s">
        <v>141</v>
      </c>
    </row>
    <row r="62" spans="1:4" x14ac:dyDescent="0.25">
      <c r="A62" t="s">
        <v>728</v>
      </c>
      <c r="D62" s="26" t="s">
        <v>142</v>
      </c>
    </row>
    <row r="63" spans="1:4" x14ac:dyDescent="0.25">
      <c r="A63" t="s">
        <v>729</v>
      </c>
      <c r="D63" s="26" t="s">
        <v>143</v>
      </c>
    </row>
    <row r="64" spans="1:4" x14ac:dyDescent="0.25">
      <c r="A64" t="s">
        <v>721</v>
      </c>
      <c r="B64" t="s">
        <v>697</v>
      </c>
    </row>
    <row r="65" spans="1:4" x14ac:dyDescent="0.25">
      <c r="A65" t="s">
        <v>722</v>
      </c>
      <c r="B65" t="s">
        <v>698</v>
      </c>
    </row>
    <row r="66" spans="1:4" x14ac:dyDescent="0.25">
      <c r="A66" t="s">
        <v>727</v>
      </c>
      <c r="D66" s="26" t="s">
        <v>141</v>
      </c>
    </row>
    <row r="67" spans="1:4" x14ac:dyDescent="0.25">
      <c r="A67" t="s">
        <v>728</v>
      </c>
      <c r="D67" s="26" t="s">
        <v>142</v>
      </c>
    </row>
    <row r="68" spans="1:4" x14ac:dyDescent="0.25">
      <c r="A68" t="s">
        <v>729</v>
      </c>
      <c r="D68" s="26" t="s">
        <v>143</v>
      </c>
    </row>
    <row r="69" spans="1:4" x14ac:dyDescent="0.25">
      <c r="A69" t="s">
        <v>723</v>
      </c>
      <c r="B69" t="s">
        <v>699</v>
      </c>
    </row>
    <row r="70" spans="1:4" x14ac:dyDescent="0.25">
      <c r="A70" t="s">
        <v>727</v>
      </c>
      <c r="D70" s="26" t="s">
        <v>141</v>
      </c>
    </row>
    <row r="71" spans="1:4" x14ac:dyDescent="0.25">
      <c r="A71" t="s">
        <v>728</v>
      </c>
      <c r="D71" s="26" t="s">
        <v>142</v>
      </c>
    </row>
    <row r="72" spans="1:4" x14ac:dyDescent="0.25">
      <c r="A72" t="s">
        <v>729</v>
      </c>
      <c r="D72" s="26" t="s">
        <v>143</v>
      </c>
    </row>
    <row r="73" spans="1:4" x14ac:dyDescent="0.25">
      <c r="A73" t="s">
        <v>700</v>
      </c>
      <c r="B73" t="s">
        <v>701</v>
      </c>
    </row>
    <row r="74" spans="1:4" x14ac:dyDescent="0.25">
      <c r="A74" t="s">
        <v>724</v>
      </c>
      <c r="B74" t="s">
        <v>702</v>
      </c>
    </row>
    <row r="75" spans="1:4" x14ac:dyDescent="0.25">
      <c r="A75" t="s">
        <v>727</v>
      </c>
      <c r="D75" s="26" t="s">
        <v>141</v>
      </c>
    </row>
    <row r="76" spans="1:4" x14ac:dyDescent="0.25">
      <c r="A76" t="s">
        <v>728</v>
      </c>
      <c r="D76" s="26" t="s">
        <v>142</v>
      </c>
    </row>
    <row r="77" spans="1:4" x14ac:dyDescent="0.25">
      <c r="A77" t="s">
        <v>729</v>
      </c>
      <c r="D77" s="26" t="s">
        <v>143</v>
      </c>
    </row>
    <row r="78" spans="1:4" x14ac:dyDescent="0.25">
      <c r="A78" t="s">
        <v>725</v>
      </c>
      <c r="B78" t="s">
        <v>703</v>
      </c>
    </row>
    <row r="79" spans="1:4" x14ac:dyDescent="0.25">
      <c r="A79" t="s">
        <v>727</v>
      </c>
      <c r="D79" s="26" t="s">
        <v>141</v>
      </c>
    </row>
    <row r="80" spans="1:4" x14ac:dyDescent="0.25">
      <c r="A80" t="s">
        <v>728</v>
      </c>
      <c r="D80" s="26" t="s">
        <v>142</v>
      </c>
    </row>
    <row r="81" spans="1:4" x14ac:dyDescent="0.25">
      <c r="A81" t="s">
        <v>729</v>
      </c>
      <c r="D81" s="26" t="s">
        <v>143</v>
      </c>
    </row>
    <row r="82" spans="1:4" x14ac:dyDescent="0.25">
      <c r="A82" t="s">
        <v>726</v>
      </c>
      <c r="B82" t="s">
        <v>704</v>
      </c>
    </row>
    <row r="83" spans="1:4" x14ac:dyDescent="0.25">
      <c r="A83" t="s">
        <v>727</v>
      </c>
      <c r="D83" s="26" t="s">
        <v>141</v>
      </c>
    </row>
    <row r="84" spans="1:4" x14ac:dyDescent="0.25">
      <c r="A84" t="s">
        <v>728</v>
      </c>
      <c r="D84" s="26" t="s">
        <v>142</v>
      </c>
    </row>
    <row r="85" spans="1:4" x14ac:dyDescent="0.25">
      <c r="A85" t="s">
        <v>729</v>
      </c>
      <c r="D85" s="26" t="s">
        <v>143</v>
      </c>
    </row>
  </sheetData>
  <mergeCells count="4">
    <mergeCell ref="G1:J1"/>
    <mergeCell ref="Y1:AA1"/>
    <mergeCell ref="O1:X1"/>
    <mergeCell ref="M1:N1"/>
  </mergeCells>
  <pageMargins left="0.25" right="0.25" top="0.75" bottom="0.75" header="0.3" footer="0.3"/>
  <pageSetup paperSize="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3"/>
  <sheetViews>
    <sheetView workbookViewId="0">
      <selection activeCell="AC2" sqref="AC1:AE1048576"/>
    </sheetView>
  </sheetViews>
  <sheetFormatPr defaultRowHeight="15" x14ac:dyDescent="0.25"/>
  <cols>
    <col min="2" max="2" width="11.7109375" bestFit="1" customWidth="1"/>
    <col min="4" max="4" width="16.42578125" bestFit="1" customWidth="1"/>
    <col min="9" max="10" width="0" hidden="1" customWidth="1"/>
    <col min="12" max="12" width="0" hidden="1" customWidth="1"/>
    <col min="15" max="18" width="0" hidden="1" customWidth="1"/>
    <col min="21" max="31" width="0" hidden="1" customWidth="1"/>
  </cols>
  <sheetData>
    <row r="1" spans="1:31" s="1" customFormat="1" ht="15" customHeight="1" x14ac:dyDescent="0.25">
      <c r="A1" s="24"/>
      <c r="B1" s="25"/>
      <c r="C1" s="25"/>
      <c r="D1" s="25"/>
      <c r="E1" s="25"/>
      <c r="F1" s="25"/>
      <c r="G1" s="462" t="s">
        <v>5</v>
      </c>
      <c r="H1" s="463"/>
      <c r="I1" s="463"/>
      <c r="J1" s="464"/>
      <c r="K1" s="27"/>
      <c r="L1" s="32"/>
      <c r="M1" s="467" t="s">
        <v>6</v>
      </c>
      <c r="N1" s="467"/>
      <c r="O1" s="467"/>
      <c r="P1" s="467"/>
      <c r="Q1" s="467"/>
      <c r="R1" s="467"/>
      <c r="S1" s="466" t="s">
        <v>2885</v>
      </c>
      <c r="T1" s="466"/>
      <c r="U1" s="466"/>
      <c r="V1" s="466"/>
      <c r="W1" s="466"/>
      <c r="X1" s="466"/>
      <c r="Y1" s="466"/>
      <c r="Z1" s="466"/>
      <c r="AA1" s="466"/>
      <c r="AB1" s="466"/>
      <c r="AC1" s="465" t="s">
        <v>2890</v>
      </c>
      <c r="AD1" s="465"/>
      <c r="AE1" s="465"/>
    </row>
    <row r="2" spans="1:31" s="31" customFormat="1" ht="75.75" thickBot="1" x14ac:dyDescent="0.3">
      <c r="A2" s="28" t="s">
        <v>0</v>
      </c>
      <c r="B2" s="29" t="s">
        <v>2</v>
      </c>
      <c r="C2" s="29" t="s">
        <v>1</v>
      </c>
      <c r="D2" s="29" t="s">
        <v>287</v>
      </c>
      <c r="E2" s="29" t="s">
        <v>208</v>
      </c>
      <c r="F2" s="29" t="s">
        <v>7</v>
      </c>
      <c r="G2" s="85" t="s">
        <v>4</v>
      </c>
      <c r="H2" s="85" t="s">
        <v>284</v>
      </c>
      <c r="I2" s="85" t="s">
        <v>285</v>
      </c>
      <c r="J2" s="85" t="s">
        <v>286</v>
      </c>
      <c r="K2" s="30" t="s">
        <v>8</v>
      </c>
      <c r="L2" s="30" t="s">
        <v>2842</v>
      </c>
      <c r="M2" s="87" t="s">
        <v>289</v>
      </c>
      <c r="N2" s="87" t="s">
        <v>2839</v>
      </c>
      <c r="O2" s="87" t="s">
        <v>2865</v>
      </c>
      <c r="P2" s="87" t="s">
        <v>2866</v>
      </c>
      <c r="Q2" s="87" t="s">
        <v>2877</v>
      </c>
      <c r="R2" s="87" t="s">
        <v>2878</v>
      </c>
      <c r="S2" s="86" t="s">
        <v>2849</v>
      </c>
      <c r="T2" s="86" t="s">
        <v>2868</v>
      </c>
      <c r="U2" s="86" t="s">
        <v>2870</v>
      </c>
      <c r="V2" s="86" t="s">
        <v>291</v>
      </c>
      <c r="W2" s="86" t="s">
        <v>292</v>
      </c>
      <c r="X2" s="86" t="s">
        <v>2888</v>
      </c>
      <c r="Y2" s="86" t="s">
        <v>2871</v>
      </c>
      <c r="Z2" s="86" t="s">
        <v>2903</v>
      </c>
      <c r="AA2" s="86" t="s">
        <v>292</v>
      </c>
      <c r="AB2" s="130" t="s">
        <v>2899</v>
      </c>
      <c r="AC2" s="116" t="s">
        <v>2859</v>
      </c>
      <c r="AD2" s="116" t="s">
        <v>2860</v>
      </c>
      <c r="AE2" s="116" t="s">
        <v>2861</v>
      </c>
    </row>
    <row r="3" spans="1:31" x14ac:dyDescent="0.25">
      <c r="A3" t="s">
        <v>730</v>
      </c>
      <c r="B3" t="s">
        <v>731</v>
      </c>
    </row>
    <row r="4" spans="1:31" x14ac:dyDescent="0.25">
      <c r="A4" t="s">
        <v>749</v>
      </c>
      <c r="B4" t="s">
        <v>365</v>
      </c>
    </row>
    <row r="5" spans="1:31" x14ac:dyDescent="0.25">
      <c r="A5" t="s">
        <v>768</v>
      </c>
      <c r="D5" s="26" t="s">
        <v>141</v>
      </c>
    </row>
    <row r="6" spans="1:31" x14ac:dyDescent="0.25">
      <c r="A6" t="s">
        <v>770</v>
      </c>
      <c r="D6" s="26" t="s">
        <v>142</v>
      </c>
    </row>
    <row r="7" spans="1:31" x14ac:dyDescent="0.25">
      <c r="A7" t="s">
        <v>771</v>
      </c>
      <c r="D7" s="26" t="s">
        <v>143</v>
      </c>
    </row>
    <row r="8" spans="1:31" x14ac:dyDescent="0.25">
      <c r="A8" t="s">
        <v>750</v>
      </c>
      <c r="B8" t="s">
        <v>732</v>
      </c>
    </row>
    <row r="9" spans="1:31" x14ac:dyDescent="0.25">
      <c r="A9" t="s">
        <v>751</v>
      </c>
      <c r="B9" t="s">
        <v>733</v>
      </c>
    </row>
    <row r="10" spans="1:31" x14ac:dyDescent="0.25">
      <c r="A10" t="s">
        <v>769</v>
      </c>
      <c r="D10" s="26" t="s">
        <v>141</v>
      </c>
    </row>
    <row r="11" spans="1:31" x14ac:dyDescent="0.25">
      <c r="A11" t="s">
        <v>772</v>
      </c>
      <c r="D11" s="26" t="s">
        <v>142</v>
      </c>
    </row>
    <row r="12" spans="1:31" x14ac:dyDescent="0.25">
      <c r="A12" t="s">
        <v>773</v>
      </c>
      <c r="D12" s="26" t="s">
        <v>143</v>
      </c>
    </row>
    <row r="13" spans="1:31" x14ac:dyDescent="0.25">
      <c r="A13" t="s">
        <v>752</v>
      </c>
      <c r="B13" t="s">
        <v>734</v>
      </c>
    </row>
    <row r="14" spans="1:31" x14ac:dyDescent="0.25">
      <c r="A14" t="s">
        <v>774</v>
      </c>
      <c r="D14" s="26" t="s">
        <v>141</v>
      </c>
    </row>
    <row r="15" spans="1:31" x14ac:dyDescent="0.25">
      <c r="A15" t="s">
        <v>775</v>
      </c>
      <c r="D15" s="26" t="s">
        <v>142</v>
      </c>
    </row>
    <row r="16" spans="1:31" x14ac:dyDescent="0.25">
      <c r="A16" t="s">
        <v>776</v>
      </c>
      <c r="D16" s="26" t="s">
        <v>143</v>
      </c>
    </row>
    <row r="17" spans="1:4" x14ac:dyDescent="0.25">
      <c r="A17" t="s">
        <v>753</v>
      </c>
      <c r="B17" t="s">
        <v>735</v>
      </c>
    </row>
    <row r="18" spans="1:4" x14ac:dyDescent="0.25">
      <c r="A18" t="s">
        <v>777</v>
      </c>
      <c r="D18" s="26" t="s">
        <v>141</v>
      </c>
    </row>
    <row r="19" spans="1:4" x14ac:dyDescent="0.25">
      <c r="A19" t="s">
        <v>778</v>
      </c>
      <c r="D19" s="26" t="s">
        <v>142</v>
      </c>
    </row>
    <row r="20" spans="1:4" x14ac:dyDescent="0.25">
      <c r="A20" t="s">
        <v>779</v>
      </c>
      <c r="D20" s="26" t="s">
        <v>143</v>
      </c>
    </row>
    <row r="21" spans="1:4" x14ac:dyDescent="0.25">
      <c r="A21" t="s">
        <v>754</v>
      </c>
      <c r="B21" t="s">
        <v>736</v>
      </c>
    </row>
    <row r="22" spans="1:4" x14ac:dyDescent="0.25">
      <c r="A22" t="s">
        <v>780</v>
      </c>
      <c r="D22" s="26" t="s">
        <v>141</v>
      </c>
    </row>
    <row r="23" spans="1:4" x14ac:dyDescent="0.25">
      <c r="A23" t="s">
        <v>781</v>
      </c>
      <c r="D23" s="26" t="s">
        <v>142</v>
      </c>
    </row>
    <row r="24" spans="1:4" x14ac:dyDescent="0.25">
      <c r="A24" t="s">
        <v>782</v>
      </c>
      <c r="D24" s="26" t="s">
        <v>143</v>
      </c>
    </row>
    <row r="25" spans="1:4" x14ac:dyDescent="0.25">
      <c r="A25" t="s">
        <v>737</v>
      </c>
      <c r="B25" t="s">
        <v>738</v>
      </c>
    </row>
    <row r="26" spans="1:4" x14ac:dyDescent="0.25">
      <c r="A26" t="s">
        <v>755</v>
      </c>
      <c r="B26" t="s">
        <v>365</v>
      </c>
    </row>
    <row r="27" spans="1:4" x14ac:dyDescent="0.25">
      <c r="A27" t="s">
        <v>756</v>
      </c>
      <c r="B27" t="s">
        <v>739</v>
      </c>
    </row>
    <row r="28" spans="1:4" x14ac:dyDescent="0.25">
      <c r="A28" t="s">
        <v>783</v>
      </c>
      <c r="D28" s="26" t="s">
        <v>141</v>
      </c>
    </row>
    <row r="29" spans="1:4" x14ac:dyDescent="0.25">
      <c r="A29" t="s">
        <v>784</v>
      </c>
      <c r="D29" s="26" t="s">
        <v>142</v>
      </c>
    </row>
    <row r="30" spans="1:4" x14ac:dyDescent="0.25">
      <c r="A30" t="s">
        <v>785</v>
      </c>
      <c r="D30" s="26" t="s">
        <v>143</v>
      </c>
    </row>
    <row r="31" spans="1:4" x14ac:dyDescent="0.25">
      <c r="A31" t="s">
        <v>757</v>
      </c>
      <c r="B31" t="s">
        <v>740</v>
      </c>
    </row>
    <row r="32" spans="1:4" x14ac:dyDescent="0.25">
      <c r="A32" t="s">
        <v>786</v>
      </c>
      <c r="D32" s="26" t="s">
        <v>141</v>
      </c>
    </row>
    <row r="33" spans="1:4" x14ac:dyDescent="0.25">
      <c r="A33" t="s">
        <v>787</v>
      </c>
      <c r="D33" s="26" t="s">
        <v>142</v>
      </c>
    </row>
    <row r="34" spans="1:4" x14ac:dyDescent="0.25">
      <c r="A34" t="s">
        <v>788</v>
      </c>
      <c r="D34" s="26" t="s">
        <v>143</v>
      </c>
    </row>
    <row r="35" spans="1:4" x14ac:dyDescent="0.25">
      <c r="A35" t="s">
        <v>758</v>
      </c>
      <c r="B35" t="s">
        <v>741</v>
      </c>
    </row>
    <row r="36" spans="1:4" x14ac:dyDescent="0.25">
      <c r="A36" t="s">
        <v>789</v>
      </c>
      <c r="D36" s="26" t="s">
        <v>141</v>
      </c>
    </row>
    <row r="37" spans="1:4" x14ac:dyDescent="0.25">
      <c r="A37" t="s">
        <v>790</v>
      </c>
      <c r="D37" s="26" t="s">
        <v>142</v>
      </c>
    </row>
    <row r="38" spans="1:4" x14ac:dyDescent="0.25">
      <c r="A38" t="s">
        <v>791</v>
      </c>
      <c r="D38" s="26" t="s">
        <v>143</v>
      </c>
    </row>
    <row r="39" spans="1:4" x14ac:dyDescent="0.25">
      <c r="A39" t="s">
        <v>759</v>
      </c>
      <c r="B39" t="s">
        <v>742</v>
      </c>
    </row>
    <row r="40" spans="1:4" x14ac:dyDescent="0.25">
      <c r="A40" t="s">
        <v>792</v>
      </c>
      <c r="D40" s="26" t="s">
        <v>141</v>
      </c>
    </row>
    <row r="41" spans="1:4" x14ac:dyDescent="0.25">
      <c r="A41" t="s">
        <v>793</v>
      </c>
      <c r="D41" s="26" t="s">
        <v>142</v>
      </c>
    </row>
    <row r="42" spans="1:4" x14ac:dyDescent="0.25">
      <c r="A42" t="s">
        <v>794</v>
      </c>
      <c r="D42" s="26" t="s">
        <v>143</v>
      </c>
    </row>
    <row r="43" spans="1:4" x14ac:dyDescent="0.25">
      <c r="A43" t="s">
        <v>760</v>
      </c>
      <c r="B43" t="s">
        <v>743</v>
      </c>
    </row>
    <row r="44" spans="1:4" x14ac:dyDescent="0.25">
      <c r="A44" t="s">
        <v>795</v>
      </c>
      <c r="D44" s="26" t="s">
        <v>141</v>
      </c>
    </row>
    <row r="45" spans="1:4" x14ac:dyDescent="0.25">
      <c r="A45" t="s">
        <v>796</v>
      </c>
      <c r="D45" s="26" t="s">
        <v>142</v>
      </c>
    </row>
    <row r="46" spans="1:4" x14ac:dyDescent="0.25">
      <c r="A46" t="s">
        <v>797</v>
      </c>
      <c r="D46" s="26" t="s">
        <v>143</v>
      </c>
    </row>
    <row r="47" spans="1:4" x14ac:dyDescent="0.25">
      <c r="A47" t="s">
        <v>801</v>
      </c>
      <c r="B47" t="s">
        <v>744</v>
      </c>
    </row>
    <row r="48" spans="1:4" x14ac:dyDescent="0.25">
      <c r="A48" t="s">
        <v>798</v>
      </c>
      <c r="D48" s="26" t="s">
        <v>141</v>
      </c>
    </row>
    <row r="49" spans="1:4" x14ac:dyDescent="0.25">
      <c r="A49" t="s">
        <v>799</v>
      </c>
      <c r="D49" s="26" t="s">
        <v>142</v>
      </c>
    </row>
    <row r="50" spans="1:4" x14ac:dyDescent="0.25">
      <c r="A50" t="s">
        <v>800</v>
      </c>
      <c r="D50" s="26" t="s">
        <v>143</v>
      </c>
    </row>
    <row r="51" spans="1:4" x14ac:dyDescent="0.25">
      <c r="A51" t="s">
        <v>761</v>
      </c>
      <c r="B51" t="s">
        <v>745</v>
      </c>
    </row>
    <row r="52" spans="1:4" x14ac:dyDescent="0.25">
      <c r="A52" t="s">
        <v>762</v>
      </c>
      <c r="B52" t="s">
        <v>746</v>
      </c>
    </row>
    <row r="53" spans="1:4" x14ac:dyDescent="0.25">
      <c r="A53" t="s">
        <v>802</v>
      </c>
      <c r="D53" s="26" t="s">
        <v>141</v>
      </c>
    </row>
    <row r="54" spans="1:4" x14ac:dyDescent="0.25">
      <c r="A54" t="s">
        <v>803</v>
      </c>
      <c r="D54" s="26" t="s">
        <v>142</v>
      </c>
    </row>
    <row r="55" spans="1:4" x14ac:dyDescent="0.25">
      <c r="A55" t="s">
        <v>804</v>
      </c>
      <c r="D55" s="26" t="s">
        <v>143</v>
      </c>
    </row>
    <row r="56" spans="1:4" x14ac:dyDescent="0.25">
      <c r="A56" t="s">
        <v>763</v>
      </c>
      <c r="B56" t="s">
        <v>747</v>
      </c>
    </row>
    <row r="57" spans="1:4" x14ac:dyDescent="0.25">
      <c r="A57" t="s">
        <v>805</v>
      </c>
      <c r="D57" s="26" t="s">
        <v>141</v>
      </c>
    </row>
    <row r="58" spans="1:4" x14ac:dyDescent="0.25">
      <c r="A58" t="s">
        <v>806</v>
      </c>
      <c r="D58" s="26" t="s">
        <v>142</v>
      </c>
    </row>
    <row r="59" spans="1:4" x14ac:dyDescent="0.25">
      <c r="A59" t="s">
        <v>807</v>
      </c>
      <c r="D59" s="26" t="s">
        <v>143</v>
      </c>
    </row>
    <row r="60" spans="1:4" x14ac:dyDescent="0.25">
      <c r="A60" t="s">
        <v>764</v>
      </c>
      <c r="B60" t="s">
        <v>748</v>
      </c>
    </row>
    <row r="61" spans="1:4" x14ac:dyDescent="0.25">
      <c r="A61" t="s">
        <v>765</v>
      </c>
      <c r="D61" s="26" t="s">
        <v>141</v>
      </c>
    </row>
    <row r="62" spans="1:4" x14ac:dyDescent="0.25">
      <c r="A62" t="s">
        <v>766</v>
      </c>
      <c r="D62" s="26" t="s">
        <v>142</v>
      </c>
    </row>
    <row r="63" spans="1:4" x14ac:dyDescent="0.25">
      <c r="A63" t="s">
        <v>767</v>
      </c>
      <c r="D63" s="26" t="s">
        <v>143</v>
      </c>
    </row>
  </sheetData>
  <mergeCells count="4">
    <mergeCell ref="G1:J1"/>
    <mergeCell ref="M1:R1"/>
    <mergeCell ref="S1:AB1"/>
    <mergeCell ref="AC1:AE1"/>
  </mergeCells>
  <pageMargins left="0.25" right="0.25" top="0.75" bottom="0.75" header="0.3" footer="0.3"/>
  <pageSetup paperSize="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5"/>
  <sheetViews>
    <sheetView workbookViewId="0">
      <selection activeCell="A2" sqref="A2"/>
    </sheetView>
  </sheetViews>
  <sheetFormatPr defaultRowHeight="15" x14ac:dyDescent="0.25"/>
  <cols>
    <col min="1" max="1" width="12" bestFit="1" customWidth="1"/>
    <col min="2" max="2" width="32.7109375" bestFit="1" customWidth="1"/>
    <col min="4" max="4" width="20.5703125" bestFit="1" customWidth="1"/>
    <col min="9" max="10" width="0" hidden="1" customWidth="1"/>
    <col min="12" max="12" width="11.140625" hidden="1" customWidth="1"/>
    <col min="15" max="18" width="0" hidden="1" customWidth="1"/>
    <col min="21" max="31" width="0" hidden="1" customWidth="1"/>
  </cols>
  <sheetData>
    <row r="1" spans="1:31" s="1" customFormat="1" ht="15" customHeight="1" x14ac:dyDescent="0.25">
      <c r="A1" s="24"/>
      <c r="B1" s="25"/>
      <c r="C1" s="25"/>
      <c r="D1" s="25"/>
      <c r="E1" s="25"/>
      <c r="F1" s="25"/>
      <c r="G1" s="462" t="s">
        <v>5</v>
      </c>
      <c r="H1" s="463"/>
      <c r="I1" s="463"/>
      <c r="J1" s="464"/>
      <c r="K1" s="27"/>
      <c r="L1" s="32"/>
      <c r="M1" s="467" t="s">
        <v>6</v>
      </c>
      <c r="N1" s="467"/>
      <c r="O1" s="467"/>
      <c r="P1" s="467"/>
      <c r="Q1" s="467"/>
      <c r="R1" s="467"/>
      <c r="S1" s="466" t="s">
        <v>2885</v>
      </c>
      <c r="T1" s="466"/>
      <c r="U1" s="466"/>
      <c r="V1" s="466"/>
      <c r="W1" s="466"/>
      <c r="X1" s="466"/>
      <c r="Y1" s="466"/>
      <c r="Z1" s="466"/>
      <c r="AA1" s="466"/>
      <c r="AB1" s="466"/>
      <c r="AC1" s="465" t="s">
        <v>2890</v>
      </c>
      <c r="AD1" s="465"/>
      <c r="AE1" s="465"/>
    </row>
    <row r="2" spans="1:31" s="31" customFormat="1" ht="75.75" thickBot="1" x14ac:dyDescent="0.3">
      <c r="A2" s="28" t="s">
        <v>0</v>
      </c>
      <c r="B2" s="29" t="s">
        <v>2</v>
      </c>
      <c r="C2" s="29" t="s">
        <v>1</v>
      </c>
      <c r="D2" s="29" t="s">
        <v>287</v>
      </c>
      <c r="E2" s="29" t="s">
        <v>208</v>
      </c>
      <c r="F2" s="29" t="s">
        <v>7</v>
      </c>
      <c r="G2" s="85" t="s">
        <v>4</v>
      </c>
      <c r="H2" s="85" t="s">
        <v>284</v>
      </c>
      <c r="I2" s="85" t="s">
        <v>285</v>
      </c>
      <c r="J2" s="85" t="s">
        <v>286</v>
      </c>
      <c r="K2" s="30" t="s">
        <v>8</v>
      </c>
      <c r="L2" s="30" t="s">
        <v>2842</v>
      </c>
      <c r="M2" s="87" t="s">
        <v>289</v>
      </c>
      <c r="N2" s="87" t="s">
        <v>2839</v>
      </c>
      <c r="O2" s="87" t="s">
        <v>2865</v>
      </c>
      <c r="P2" s="87" t="s">
        <v>2866</v>
      </c>
      <c r="Q2" s="87" t="s">
        <v>2877</v>
      </c>
      <c r="R2" s="87" t="s">
        <v>2878</v>
      </c>
      <c r="S2" s="86" t="s">
        <v>2849</v>
      </c>
      <c r="T2" s="86" t="s">
        <v>2868</v>
      </c>
      <c r="U2" s="86" t="s">
        <v>2870</v>
      </c>
      <c r="V2" s="86" t="s">
        <v>291</v>
      </c>
      <c r="W2" s="86" t="s">
        <v>292</v>
      </c>
      <c r="X2" s="86" t="s">
        <v>2888</v>
      </c>
      <c r="Y2" s="86" t="s">
        <v>2871</v>
      </c>
      <c r="Z2" s="86" t="s">
        <v>2903</v>
      </c>
      <c r="AA2" s="86" t="s">
        <v>292</v>
      </c>
      <c r="AB2" s="130" t="s">
        <v>2899</v>
      </c>
      <c r="AC2" s="116" t="s">
        <v>2859</v>
      </c>
      <c r="AD2" s="116" t="s">
        <v>2860</v>
      </c>
      <c r="AE2" s="116" t="s">
        <v>2861</v>
      </c>
    </row>
    <row r="3" spans="1:31" x14ac:dyDescent="0.25">
      <c r="A3" t="s">
        <v>809</v>
      </c>
      <c r="B3" t="s">
        <v>812</v>
      </c>
    </row>
    <row r="4" spans="1:31" x14ac:dyDescent="0.25">
      <c r="A4" t="s">
        <v>808</v>
      </c>
      <c r="B4" t="s">
        <v>815</v>
      </c>
    </row>
    <row r="5" spans="1:31" x14ac:dyDescent="0.25">
      <c r="A5" t="s">
        <v>822</v>
      </c>
      <c r="D5" s="26" t="s">
        <v>141</v>
      </c>
    </row>
    <row r="6" spans="1:31" x14ac:dyDescent="0.25">
      <c r="A6" t="s">
        <v>823</v>
      </c>
      <c r="D6" s="26" t="s">
        <v>142</v>
      </c>
    </row>
    <row r="7" spans="1:31" x14ac:dyDescent="0.25">
      <c r="A7" t="s">
        <v>824</v>
      </c>
      <c r="D7" s="26" t="s">
        <v>143</v>
      </c>
    </row>
    <row r="8" spans="1:31" x14ac:dyDescent="0.25">
      <c r="A8" t="s">
        <v>816</v>
      </c>
      <c r="B8" t="s">
        <v>817</v>
      </c>
    </row>
    <row r="9" spans="1:31" x14ac:dyDescent="0.25">
      <c r="A9" t="s">
        <v>825</v>
      </c>
      <c r="D9" s="26" t="s">
        <v>141</v>
      </c>
    </row>
    <row r="10" spans="1:31" x14ac:dyDescent="0.25">
      <c r="A10" t="s">
        <v>826</v>
      </c>
      <c r="D10" s="26" t="s">
        <v>142</v>
      </c>
    </row>
    <row r="11" spans="1:31" x14ac:dyDescent="0.25">
      <c r="A11" t="s">
        <v>827</v>
      </c>
      <c r="D11" s="26" t="s">
        <v>143</v>
      </c>
    </row>
    <row r="12" spans="1:31" x14ac:dyDescent="0.25">
      <c r="A12" t="s">
        <v>818</v>
      </c>
      <c r="B12" t="s">
        <v>819</v>
      </c>
    </row>
    <row r="13" spans="1:31" x14ac:dyDescent="0.25">
      <c r="A13" t="s">
        <v>828</v>
      </c>
      <c r="D13" s="26" t="s">
        <v>141</v>
      </c>
    </row>
    <row r="14" spans="1:31" x14ac:dyDescent="0.25">
      <c r="A14" t="s">
        <v>829</v>
      </c>
      <c r="D14" s="26" t="s">
        <v>142</v>
      </c>
    </row>
    <row r="15" spans="1:31" x14ac:dyDescent="0.25">
      <c r="A15" t="s">
        <v>830</v>
      </c>
      <c r="D15" s="26" t="s">
        <v>143</v>
      </c>
    </row>
    <row r="16" spans="1:31" x14ac:dyDescent="0.25">
      <c r="A16" t="s">
        <v>820</v>
      </c>
      <c r="B16" t="s">
        <v>821</v>
      </c>
    </row>
    <row r="17" spans="1:4" x14ac:dyDescent="0.25">
      <c r="A17" t="s">
        <v>831</v>
      </c>
      <c r="D17" s="26" t="s">
        <v>141</v>
      </c>
    </row>
    <row r="18" spans="1:4" x14ac:dyDescent="0.25">
      <c r="A18" t="s">
        <v>832</v>
      </c>
      <c r="D18" s="26" t="s">
        <v>142</v>
      </c>
    </row>
    <row r="19" spans="1:4" x14ac:dyDescent="0.25">
      <c r="A19" t="s">
        <v>833</v>
      </c>
      <c r="D19" s="26" t="s">
        <v>143</v>
      </c>
    </row>
    <row r="20" spans="1:4" x14ac:dyDescent="0.25">
      <c r="A20" t="s">
        <v>810</v>
      </c>
      <c r="B20" t="s">
        <v>813</v>
      </c>
    </row>
    <row r="21" spans="1:4" x14ac:dyDescent="0.25">
      <c r="A21" t="s">
        <v>836</v>
      </c>
      <c r="B21" t="s">
        <v>834</v>
      </c>
    </row>
    <row r="22" spans="1:4" x14ac:dyDescent="0.25">
      <c r="A22" t="s">
        <v>838</v>
      </c>
      <c r="D22" s="26" t="s">
        <v>141</v>
      </c>
    </row>
    <row r="23" spans="1:4" x14ac:dyDescent="0.25">
      <c r="A23" t="s">
        <v>839</v>
      </c>
      <c r="D23" s="26" t="s">
        <v>142</v>
      </c>
    </row>
    <row r="24" spans="1:4" x14ac:dyDescent="0.25">
      <c r="A24" t="s">
        <v>840</v>
      </c>
      <c r="D24" s="26" t="s">
        <v>143</v>
      </c>
    </row>
    <row r="25" spans="1:4" x14ac:dyDescent="0.25">
      <c r="A25" t="s">
        <v>837</v>
      </c>
      <c r="B25" t="s">
        <v>835</v>
      </c>
    </row>
    <row r="26" spans="1:4" x14ac:dyDescent="0.25">
      <c r="A26" t="s">
        <v>841</v>
      </c>
      <c r="D26" s="26" t="s">
        <v>141</v>
      </c>
    </row>
    <row r="27" spans="1:4" x14ac:dyDescent="0.25">
      <c r="A27" t="s">
        <v>842</v>
      </c>
      <c r="D27" s="26" t="s">
        <v>142</v>
      </c>
    </row>
    <row r="28" spans="1:4" x14ac:dyDescent="0.25">
      <c r="A28" t="s">
        <v>843</v>
      </c>
      <c r="D28" s="26" t="s">
        <v>143</v>
      </c>
    </row>
    <row r="29" spans="1:4" x14ac:dyDescent="0.25">
      <c r="A29" t="s">
        <v>811</v>
      </c>
      <c r="B29" t="s">
        <v>814</v>
      </c>
    </row>
    <row r="30" spans="1:4" x14ac:dyDescent="0.25">
      <c r="A30" t="s">
        <v>845</v>
      </c>
      <c r="B30" t="s">
        <v>844</v>
      </c>
    </row>
    <row r="31" spans="1:4" x14ac:dyDescent="0.25">
      <c r="A31" t="s">
        <v>847</v>
      </c>
      <c r="B31" t="s">
        <v>858</v>
      </c>
    </row>
    <row r="32" spans="1:4" x14ac:dyDescent="0.25">
      <c r="A32" t="s">
        <v>859</v>
      </c>
      <c r="B32" t="s">
        <v>846</v>
      </c>
    </row>
    <row r="33" spans="1:4" x14ac:dyDescent="0.25">
      <c r="A33" t="s">
        <v>860</v>
      </c>
      <c r="D33" s="26" t="s">
        <v>141</v>
      </c>
    </row>
    <row r="34" spans="1:4" x14ac:dyDescent="0.25">
      <c r="A34" t="s">
        <v>861</v>
      </c>
      <c r="D34" s="26" t="s">
        <v>142</v>
      </c>
    </row>
    <row r="35" spans="1:4" x14ac:dyDescent="0.25">
      <c r="A35" t="s">
        <v>862</v>
      </c>
      <c r="D35" s="26" t="s">
        <v>143</v>
      </c>
    </row>
    <row r="36" spans="1:4" x14ac:dyDescent="0.25">
      <c r="A36" t="s">
        <v>863</v>
      </c>
      <c r="B36" t="s">
        <v>848</v>
      </c>
    </row>
    <row r="37" spans="1:4" x14ac:dyDescent="0.25">
      <c r="A37" t="s">
        <v>864</v>
      </c>
      <c r="D37" s="26" t="s">
        <v>141</v>
      </c>
    </row>
    <row r="38" spans="1:4" x14ac:dyDescent="0.25">
      <c r="A38" t="s">
        <v>865</v>
      </c>
      <c r="D38" s="26" t="s">
        <v>142</v>
      </c>
    </row>
    <row r="39" spans="1:4" x14ac:dyDescent="0.25">
      <c r="A39" t="s">
        <v>866</v>
      </c>
      <c r="D39" s="26" t="s">
        <v>143</v>
      </c>
    </row>
    <row r="40" spans="1:4" x14ac:dyDescent="0.25">
      <c r="A40" t="s">
        <v>851</v>
      </c>
      <c r="B40" t="s">
        <v>867</v>
      </c>
      <c r="D40" s="32"/>
    </row>
    <row r="41" spans="1:4" x14ac:dyDescent="0.25">
      <c r="A41" t="s">
        <v>868</v>
      </c>
      <c r="B41" t="s">
        <v>849</v>
      </c>
    </row>
    <row r="42" spans="1:4" x14ac:dyDescent="0.25">
      <c r="A42" t="s">
        <v>869</v>
      </c>
      <c r="D42" s="26" t="s">
        <v>141</v>
      </c>
    </row>
    <row r="43" spans="1:4" x14ac:dyDescent="0.25">
      <c r="A43" t="s">
        <v>870</v>
      </c>
      <c r="D43" s="26" t="s">
        <v>142</v>
      </c>
    </row>
    <row r="44" spans="1:4" x14ac:dyDescent="0.25">
      <c r="A44" t="s">
        <v>871</v>
      </c>
      <c r="D44" s="26" t="s">
        <v>143</v>
      </c>
    </row>
    <row r="45" spans="1:4" x14ac:dyDescent="0.25">
      <c r="A45" t="s">
        <v>872</v>
      </c>
      <c r="B45" t="s">
        <v>850</v>
      </c>
    </row>
    <row r="46" spans="1:4" x14ac:dyDescent="0.25">
      <c r="A46" t="s">
        <v>873</v>
      </c>
      <c r="D46" s="26" t="s">
        <v>141</v>
      </c>
    </row>
    <row r="47" spans="1:4" x14ac:dyDescent="0.25">
      <c r="A47" t="s">
        <v>874</v>
      </c>
      <c r="D47" s="26" t="s">
        <v>142</v>
      </c>
    </row>
    <row r="48" spans="1:4" x14ac:dyDescent="0.25">
      <c r="A48" t="s">
        <v>875</v>
      </c>
      <c r="D48" s="26" t="s">
        <v>143</v>
      </c>
    </row>
    <row r="49" spans="1:4" x14ac:dyDescent="0.25">
      <c r="A49" t="s">
        <v>852</v>
      </c>
      <c r="B49" t="s">
        <v>876</v>
      </c>
      <c r="D49" s="32"/>
    </row>
    <row r="50" spans="1:4" x14ac:dyDescent="0.25">
      <c r="A50" t="s">
        <v>853</v>
      </c>
      <c r="D50" s="26" t="s">
        <v>141</v>
      </c>
    </row>
    <row r="51" spans="1:4" x14ac:dyDescent="0.25">
      <c r="A51" t="s">
        <v>854</v>
      </c>
      <c r="D51" s="26" t="s">
        <v>142</v>
      </c>
    </row>
    <row r="52" spans="1:4" x14ac:dyDescent="0.25">
      <c r="A52" t="s">
        <v>855</v>
      </c>
      <c r="D52" s="26" t="s">
        <v>143</v>
      </c>
    </row>
    <row r="53" spans="1:4" x14ac:dyDescent="0.25">
      <c r="A53" t="s">
        <v>856</v>
      </c>
      <c r="B53" t="s">
        <v>857</v>
      </c>
    </row>
    <row r="54" spans="1:4" x14ac:dyDescent="0.25">
      <c r="A54" t="s">
        <v>877</v>
      </c>
      <c r="B54" t="s">
        <v>858</v>
      </c>
    </row>
    <row r="55" spans="1:4" x14ac:dyDescent="0.25">
      <c r="A55" t="s">
        <v>880</v>
      </c>
      <c r="D55" s="26" t="s">
        <v>141</v>
      </c>
    </row>
    <row r="56" spans="1:4" x14ac:dyDescent="0.25">
      <c r="A56" t="s">
        <v>881</v>
      </c>
      <c r="D56" s="26" t="s">
        <v>142</v>
      </c>
    </row>
    <row r="57" spans="1:4" x14ac:dyDescent="0.25">
      <c r="A57" t="s">
        <v>882</v>
      </c>
      <c r="D57" s="26" t="s">
        <v>143</v>
      </c>
    </row>
    <row r="58" spans="1:4" x14ac:dyDescent="0.25">
      <c r="A58" t="s">
        <v>878</v>
      </c>
      <c r="B58" t="s">
        <v>876</v>
      </c>
    </row>
    <row r="59" spans="1:4" x14ac:dyDescent="0.25">
      <c r="A59" t="s">
        <v>883</v>
      </c>
      <c r="D59" s="26" t="s">
        <v>141</v>
      </c>
    </row>
    <row r="60" spans="1:4" x14ac:dyDescent="0.25">
      <c r="A60" t="s">
        <v>884</v>
      </c>
      <c r="D60" s="26" t="s">
        <v>142</v>
      </c>
    </row>
    <row r="61" spans="1:4" x14ac:dyDescent="0.25">
      <c r="A61" t="s">
        <v>885</v>
      </c>
      <c r="D61" s="26" t="s">
        <v>143</v>
      </c>
    </row>
    <row r="62" spans="1:4" x14ac:dyDescent="0.25">
      <c r="A62" t="s">
        <v>879</v>
      </c>
      <c r="B62" t="s">
        <v>365</v>
      </c>
    </row>
    <row r="63" spans="1:4" x14ac:dyDescent="0.25">
      <c r="A63" t="s">
        <v>886</v>
      </c>
      <c r="D63" s="26" t="s">
        <v>141</v>
      </c>
    </row>
    <row r="64" spans="1:4" x14ac:dyDescent="0.25">
      <c r="A64" t="s">
        <v>887</v>
      </c>
      <c r="D64" s="26" t="s">
        <v>142</v>
      </c>
    </row>
    <row r="65" spans="1:4" x14ac:dyDescent="0.25">
      <c r="A65" t="s">
        <v>888</v>
      </c>
      <c r="D65" s="26" t="s">
        <v>143</v>
      </c>
    </row>
  </sheetData>
  <mergeCells count="4">
    <mergeCell ref="G1:J1"/>
    <mergeCell ref="M1:R1"/>
    <mergeCell ref="S1:AB1"/>
    <mergeCell ref="AC1:AE1"/>
  </mergeCells>
  <pageMargins left="0.25" right="0.25" top="0.75" bottom="0.75" header="0.3" footer="0.3"/>
  <pageSetup paperSize="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3"/>
  <sheetViews>
    <sheetView workbookViewId="0">
      <selection activeCell="U2" sqref="U1:AE1048576"/>
    </sheetView>
  </sheetViews>
  <sheetFormatPr defaultRowHeight="15" x14ac:dyDescent="0.25"/>
  <cols>
    <col min="2" max="2" width="35.28515625" bestFit="1" customWidth="1"/>
    <col min="4" max="4" width="20.5703125" bestFit="1" customWidth="1"/>
    <col min="9" max="10" width="0" hidden="1" customWidth="1"/>
    <col min="12" max="12" width="11.140625" hidden="1" customWidth="1"/>
    <col min="15" max="18" width="0" hidden="1" customWidth="1"/>
    <col min="21" max="31" width="0" hidden="1" customWidth="1"/>
  </cols>
  <sheetData>
    <row r="1" spans="1:31" s="1" customFormat="1" ht="15" customHeight="1" x14ac:dyDescent="0.25">
      <c r="A1" s="24"/>
      <c r="B1" s="25"/>
      <c r="C1" s="25"/>
      <c r="D1" s="25"/>
      <c r="E1" s="25"/>
      <c r="F1" s="25"/>
      <c r="G1" s="462" t="s">
        <v>5</v>
      </c>
      <c r="H1" s="463"/>
      <c r="I1" s="463"/>
      <c r="J1" s="464"/>
      <c r="K1" s="27"/>
      <c r="L1" s="32"/>
      <c r="M1" s="467" t="s">
        <v>6</v>
      </c>
      <c r="N1" s="467"/>
      <c r="O1" s="467"/>
      <c r="P1" s="467"/>
      <c r="Q1" s="467"/>
      <c r="R1" s="467"/>
      <c r="S1" s="466" t="s">
        <v>2885</v>
      </c>
      <c r="T1" s="466"/>
      <c r="U1" s="466"/>
      <c r="V1" s="466"/>
      <c r="W1" s="466"/>
      <c r="X1" s="466"/>
      <c r="Y1" s="466"/>
      <c r="Z1" s="466"/>
      <c r="AA1" s="466"/>
      <c r="AB1" s="466"/>
      <c r="AC1" s="465" t="s">
        <v>2890</v>
      </c>
      <c r="AD1" s="465"/>
      <c r="AE1" s="465"/>
    </row>
    <row r="2" spans="1:31" s="31" customFormat="1" ht="75.75" thickBot="1" x14ac:dyDescent="0.3">
      <c r="A2" s="28" t="s">
        <v>0</v>
      </c>
      <c r="B2" s="29" t="s">
        <v>2</v>
      </c>
      <c r="C2" s="29" t="s">
        <v>1</v>
      </c>
      <c r="D2" s="29" t="s">
        <v>287</v>
      </c>
      <c r="E2" s="29" t="s">
        <v>208</v>
      </c>
      <c r="F2" s="29" t="s">
        <v>7</v>
      </c>
      <c r="G2" s="85" t="s">
        <v>4</v>
      </c>
      <c r="H2" s="85" t="s">
        <v>284</v>
      </c>
      <c r="I2" s="85" t="s">
        <v>285</v>
      </c>
      <c r="J2" s="85" t="s">
        <v>286</v>
      </c>
      <c r="K2" s="30" t="s">
        <v>8</v>
      </c>
      <c r="L2" s="30" t="s">
        <v>2842</v>
      </c>
      <c r="M2" s="87" t="s">
        <v>289</v>
      </c>
      <c r="N2" s="87" t="s">
        <v>2839</v>
      </c>
      <c r="O2" s="87" t="s">
        <v>2865</v>
      </c>
      <c r="P2" s="87" t="s">
        <v>2866</v>
      </c>
      <c r="Q2" s="87" t="s">
        <v>2877</v>
      </c>
      <c r="R2" s="87" t="s">
        <v>2878</v>
      </c>
      <c r="S2" s="86" t="s">
        <v>2849</v>
      </c>
      <c r="T2" s="86" t="s">
        <v>2868</v>
      </c>
      <c r="U2" s="86" t="s">
        <v>2870</v>
      </c>
      <c r="V2" s="86" t="s">
        <v>291</v>
      </c>
      <c r="W2" s="86" t="s">
        <v>292</v>
      </c>
      <c r="X2" s="86" t="s">
        <v>2888</v>
      </c>
      <c r="Y2" s="86" t="s">
        <v>2871</v>
      </c>
      <c r="Z2" s="86" t="s">
        <v>2903</v>
      </c>
      <c r="AA2" s="86" t="s">
        <v>292</v>
      </c>
      <c r="AB2" s="130" t="s">
        <v>2899</v>
      </c>
      <c r="AC2" s="116" t="s">
        <v>2859</v>
      </c>
      <c r="AD2" s="116" t="s">
        <v>2860</v>
      </c>
      <c r="AE2" s="116" t="s">
        <v>2861</v>
      </c>
    </row>
    <row r="3" spans="1:31" x14ac:dyDescent="0.25">
      <c r="A3" t="s">
        <v>889</v>
      </c>
      <c r="B3" t="s">
        <v>890</v>
      </c>
    </row>
    <row r="4" spans="1:31" x14ac:dyDescent="0.25">
      <c r="A4" t="s">
        <v>897</v>
      </c>
      <c r="D4" s="26" t="s">
        <v>141</v>
      </c>
    </row>
    <row r="5" spans="1:31" x14ac:dyDescent="0.25">
      <c r="A5" t="s">
        <v>898</v>
      </c>
      <c r="D5" s="26" t="s">
        <v>142</v>
      </c>
    </row>
    <row r="6" spans="1:31" x14ac:dyDescent="0.25">
      <c r="A6" t="s">
        <v>899</v>
      </c>
      <c r="D6" s="26" t="s">
        <v>143</v>
      </c>
    </row>
    <row r="7" spans="1:31" x14ac:dyDescent="0.25">
      <c r="A7" t="s">
        <v>894</v>
      </c>
      <c r="B7" t="s">
        <v>893</v>
      </c>
    </row>
    <row r="8" spans="1:31" x14ac:dyDescent="0.25">
      <c r="A8" t="s">
        <v>900</v>
      </c>
      <c r="D8" s="26" t="s">
        <v>141</v>
      </c>
    </row>
    <row r="9" spans="1:31" x14ac:dyDescent="0.25">
      <c r="A9" t="s">
        <v>901</v>
      </c>
      <c r="D9" s="26" t="s">
        <v>142</v>
      </c>
    </row>
    <row r="10" spans="1:31" x14ac:dyDescent="0.25">
      <c r="A10" t="s">
        <v>902</v>
      </c>
      <c r="D10" s="26" t="s">
        <v>143</v>
      </c>
    </row>
    <row r="11" spans="1:31" x14ac:dyDescent="0.25">
      <c r="A11" t="s">
        <v>895</v>
      </c>
      <c r="B11" t="s">
        <v>896</v>
      </c>
    </row>
    <row r="12" spans="1:31" x14ac:dyDescent="0.25">
      <c r="A12" t="s">
        <v>903</v>
      </c>
      <c r="D12" s="26" t="s">
        <v>141</v>
      </c>
    </row>
    <row r="13" spans="1:31" x14ac:dyDescent="0.25">
      <c r="A13" t="s">
        <v>904</v>
      </c>
      <c r="D13" s="26" t="s">
        <v>142</v>
      </c>
    </row>
    <row r="14" spans="1:31" x14ac:dyDescent="0.25">
      <c r="A14" t="s">
        <v>905</v>
      </c>
      <c r="D14" s="26" t="s">
        <v>143</v>
      </c>
    </row>
    <row r="15" spans="1:31" x14ac:dyDescent="0.25">
      <c r="A15" t="s">
        <v>891</v>
      </c>
      <c r="B15" t="s">
        <v>892</v>
      </c>
    </row>
    <row r="16" spans="1:31" x14ac:dyDescent="0.25">
      <c r="A16" t="s">
        <v>908</v>
      </c>
      <c r="B16" t="s">
        <v>906</v>
      </c>
    </row>
    <row r="17" spans="1:4" x14ac:dyDescent="0.25">
      <c r="A17" t="s">
        <v>910</v>
      </c>
      <c r="D17" s="26" t="s">
        <v>141</v>
      </c>
    </row>
    <row r="18" spans="1:4" x14ac:dyDescent="0.25">
      <c r="A18" t="s">
        <v>911</v>
      </c>
      <c r="D18" s="26" t="s">
        <v>142</v>
      </c>
    </row>
    <row r="19" spans="1:4" x14ac:dyDescent="0.25">
      <c r="A19" t="s">
        <v>912</v>
      </c>
      <c r="D19" s="26" t="s">
        <v>143</v>
      </c>
    </row>
    <row r="20" spans="1:4" x14ac:dyDescent="0.25">
      <c r="A20" t="s">
        <v>909</v>
      </c>
      <c r="B20" t="s">
        <v>907</v>
      </c>
    </row>
    <row r="21" spans="1:4" x14ac:dyDescent="0.25">
      <c r="A21" t="s">
        <v>913</v>
      </c>
      <c r="D21" s="26" t="s">
        <v>141</v>
      </c>
    </row>
    <row r="22" spans="1:4" x14ac:dyDescent="0.25">
      <c r="A22" t="s">
        <v>914</v>
      </c>
      <c r="D22" s="26" t="s">
        <v>142</v>
      </c>
    </row>
    <row r="23" spans="1:4" x14ac:dyDescent="0.25">
      <c r="A23" t="s">
        <v>915</v>
      </c>
      <c r="D23" s="26" t="s">
        <v>143</v>
      </c>
    </row>
  </sheetData>
  <mergeCells count="4">
    <mergeCell ref="G1:J1"/>
    <mergeCell ref="M1:R1"/>
    <mergeCell ref="S1:AB1"/>
    <mergeCell ref="AC1:AE1"/>
  </mergeCells>
  <pageMargins left="0.25" right="0.25" top="0.75" bottom="0.75" header="0.3" footer="0.3"/>
  <pageSetup paperSize="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5" x14ac:dyDescent="0.25"/>
  <cols>
    <col min="2" max="2" width="15" customWidth="1"/>
    <col min="3" max="3" width="74.140625" customWidth="1"/>
  </cols>
  <sheetData>
    <row r="1" spans="1:3" ht="15.75" thickBot="1" x14ac:dyDescent="0.3">
      <c r="A1" s="21" t="s">
        <v>3</v>
      </c>
      <c r="B1" s="22"/>
    </row>
    <row r="2" spans="1:3" x14ac:dyDescent="0.25">
      <c r="A2" s="23" t="s">
        <v>13</v>
      </c>
      <c r="B2" t="s">
        <v>9</v>
      </c>
    </row>
    <row r="3" spans="1:3" x14ac:dyDescent="0.25">
      <c r="A3" s="23" t="s">
        <v>14</v>
      </c>
      <c r="B3" t="s">
        <v>10</v>
      </c>
    </row>
    <row r="4" spans="1:3" x14ac:dyDescent="0.25">
      <c r="A4" s="23" t="s">
        <v>15</v>
      </c>
      <c r="B4" t="s">
        <v>11</v>
      </c>
    </row>
    <row r="5" spans="1:3" x14ac:dyDescent="0.25">
      <c r="A5" s="23" t="s">
        <v>16</v>
      </c>
      <c r="B5" t="s">
        <v>12</v>
      </c>
    </row>
    <row r="8" spans="1:3" ht="15.75" thickBot="1" x14ac:dyDescent="0.3">
      <c r="A8" s="2" t="s">
        <v>8</v>
      </c>
    </row>
    <row r="9" spans="1:3" s="3" customFormat="1" ht="46.5" customHeight="1" x14ac:dyDescent="0.25">
      <c r="A9" s="9">
        <v>1</v>
      </c>
      <c r="B9" s="431" t="s">
        <v>17</v>
      </c>
      <c r="C9" s="10" t="s">
        <v>29</v>
      </c>
    </row>
    <row r="10" spans="1:3" s="3" customFormat="1" ht="46.5" customHeight="1" x14ac:dyDescent="0.25">
      <c r="A10" s="11" t="s">
        <v>18</v>
      </c>
      <c r="B10" s="432"/>
      <c r="C10" s="12" t="s">
        <v>19</v>
      </c>
    </row>
    <row r="11" spans="1:3" s="3" customFormat="1" ht="46.5" customHeight="1" thickBot="1" x14ac:dyDescent="0.3">
      <c r="A11" s="13" t="s">
        <v>20</v>
      </c>
      <c r="B11" s="433"/>
      <c r="C11" s="14" t="s">
        <v>21</v>
      </c>
    </row>
    <row r="12" spans="1:3" s="3" customFormat="1" ht="46.5" customHeight="1" x14ac:dyDescent="0.25">
      <c r="A12" s="15">
        <v>2</v>
      </c>
      <c r="B12" s="434" t="s">
        <v>22</v>
      </c>
      <c r="C12" s="16" t="s">
        <v>298</v>
      </c>
    </row>
    <row r="13" spans="1:3" s="3" customFormat="1" ht="46.5" customHeight="1" x14ac:dyDescent="0.25">
      <c r="A13" s="15" t="s">
        <v>23</v>
      </c>
      <c r="B13" s="435"/>
      <c r="C13" s="16" t="s">
        <v>24</v>
      </c>
    </row>
    <row r="14" spans="1:3" s="3" customFormat="1" ht="46.5" customHeight="1" thickBot="1" x14ac:dyDescent="0.3">
      <c r="A14" s="17" t="s">
        <v>25</v>
      </c>
      <c r="B14" s="436"/>
      <c r="C14" s="18" t="s">
        <v>26</v>
      </c>
    </row>
    <row r="15" spans="1:3" s="3" customFormat="1" ht="46.5" customHeight="1" thickBot="1" x14ac:dyDescent="0.3">
      <c r="A15" s="17">
        <v>3</v>
      </c>
      <c r="B15" s="17" t="s">
        <v>27</v>
      </c>
      <c r="C15" s="18" t="s">
        <v>299</v>
      </c>
    </row>
    <row r="16" spans="1:3" s="3" customFormat="1" ht="46.5" customHeight="1" thickBot="1" x14ac:dyDescent="0.3">
      <c r="A16" s="19">
        <v>4</v>
      </c>
      <c r="B16" s="19" t="s">
        <v>28</v>
      </c>
      <c r="C16" s="20" t="s">
        <v>300</v>
      </c>
    </row>
    <row r="17" ht="15.75" thickTop="1" x14ac:dyDescent="0.25"/>
  </sheetData>
  <mergeCells count="2">
    <mergeCell ref="B9:B11"/>
    <mergeCell ref="B12:B14"/>
  </mergeCells>
  <pageMargins left="0.25" right="0.25" top="0.75" bottom="0.75" header="0.3" footer="0.3"/>
  <pageSetup paperSize="3" pageOrder="overThenDown" orientation="landscape" r:id="rId1"/>
  <headerFooter>
    <oddHeader>&amp;CSolar Probe Plus (SPP) Failure Modes and Effects Analysis (FMEA)</oddHeader>
    <oddFooter>&amp;C&amp;A -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zoomScale="90" zoomScaleNormal="90" workbookViewId="0"/>
  </sheetViews>
  <sheetFormatPr defaultRowHeight="15" x14ac:dyDescent="0.25"/>
  <cols>
    <col min="1" max="3" width="70.28515625" customWidth="1"/>
    <col min="4" max="5" width="51.7109375" customWidth="1"/>
    <col min="6" max="7" width="25.7109375" customWidth="1"/>
    <col min="8" max="8" width="15.28515625" customWidth="1"/>
    <col min="9" max="10" width="14.140625" customWidth="1"/>
    <col min="11" max="11" width="13" customWidth="1"/>
    <col min="13" max="13" width="30" style="1" customWidth="1"/>
  </cols>
  <sheetData>
    <row r="1" spans="1:4" s="1" customFormat="1" x14ac:dyDescent="0.25">
      <c r="A1" s="1" t="s">
        <v>1695</v>
      </c>
    </row>
    <row r="2" spans="1:4" s="1" customFormat="1" ht="30" x14ac:dyDescent="0.25">
      <c r="A2" s="1" t="s">
        <v>1696</v>
      </c>
    </row>
    <row r="3" spans="1:4" s="39" customFormat="1" x14ac:dyDescent="0.25">
      <c r="A3" s="39" t="s">
        <v>1697</v>
      </c>
      <c r="B3" s="39" t="s">
        <v>1698</v>
      </c>
      <c r="D3" s="39" t="s">
        <v>1699</v>
      </c>
    </row>
    <row r="4" spans="1:4" s="40" customFormat="1" ht="45" x14ac:dyDescent="0.25">
      <c r="A4" s="38" t="s">
        <v>1693</v>
      </c>
      <c r="B4" s="40" t="s">
        <v>1700</v>
      </c>
      <c r="C4" s="40" t="s">
        <v>1701</v>
      </c>
    </row>
    <row r="5" spans="1:4" s="1" customFormat="1" ht="135" x14ac:dyDescent="0.25">
      <c r="A5" s="1" t="s">
        <v>1163</v>
      </c>
      <c r="B5" s="1" t="s">
        <v>1702</v>
      </c>
      <c r="C5" s="1" t="s">
        <v>1703</v>
      </c>
      <c r="D5" s="1" t="s">
        <v>1704</v>
      </c>
    </row>
    <row r="6" spans="1:4" s="41" customFormat="1" x14ac:dyDescent="0.25"/>
    <row r="7" spans="1:4" s="1" customFormat="1" ht="90" x14ac:dyDescent="0.25">
      <c r="A7" s="1" t="s">
        <v>1143</v>
      </c>
      <c r="B7" s="1" t="s">
        <v>1705</v>
      </c>
      <c r="D7" s="1" t="s">
        <v>1706</v>
      </c>
    </row>
    <row r="8" spans="1:4" s="41" customFormat="1" x14ac:dyDescent="0.25"/>
    <row r="9" spans="1:4" s="40" customFormat="1" ht="30" x14ac:dyDescent="0.25">
      <c r="A9" s="38" t="s">
        <v>1707</v>
      </c>
      <c r="B9" s="40" t="s">
        <v>1708</v>
      </c>
    </row>
    <row r="10" spans="1:4" s="1" customFormat="1" x14ac:dyDescent="0.25">
      <c r="A10" s="34" t="s">
        <v>1709</v>
      </c>
      <c r="B10" s="1" t="s">
        <v>1710</v>
      </c>
    </row>
    <row r="11" spans="1:4" s="1" customFormat="1" ht="60" x14ac:dyDescent="0.25">
      <c r="A11" s="1" t="s">
        <v>1711</v>
      </c>
      <c r="B11" s="33" t="s">
        <v>1712</v>
      </c>
      <c r="C11" s="6"/>
      <c r="D11" s="1" t="s">
        <v>1713</v>
      </c>
    </row>
    <row r="12" spans="1:4" s="1" customFormat="1" ht="30" x14ac:dyDescent="0.25">
      <c r="B12" s="33" t="s">
        <v>1175</v>
      </c>
      <c r="C12" s="6" t="s">
        <v>1714</v>
      </c>
    </row>
    <row r="13" spans="1:4" s="1" customFormat="1" ht="45" x14ac:dyDescent="0.25">
      <c r="B13" s="33" t="s">
        <v>1184</v>
      </c>
      <c r="C13" s="1" t="s">
        <v>1715</v>
      </c>
    </row>
    <row r="14" spans="1:4" s="41" customFormat="1" x14ac:dyDescent="0.25">
      <c r="C14" s="42"/>
    </row>
    <row r="15" spans="1:4" s="1" customFormat="1" ht="135" x14ac:dyDescent="0.25">
      <c r="A15" s="1" t="s">
        <v>1716</v>
      </c>
      <c r="B15" s="1" t="s">
        <v>1717</v>
      </c>
      <c r="C15" s="33"/>
      <c r="D15" s="1" t="s">
        <v>1718</v>
      </c>
    </row>
    <row r="16" spans="1:4" s="1" customFormat="1" ht="45" x14ac:dyDescent="0.25">
      <c r="B16" s="1" t="s">
        <v>1719</v>
      </c>
      <c r="C16" s="6" t="s">
        <v>1720</v>
      </c>
    </row>
    <row r="17" spans="1:5" s="1" customFormat="1" ht="30" x14ac:dyDescent="0.25">
      <c r="B17" s="1" t="s">
        <v>1721</v>
      </c>
      <c r="C17" s="1" t="s">
        <v>1722</v>
      </c>
    </row>
    <row r="18" spans="1:5" s="41" customFormat="1" x14ac:dyDescent="0.25"/>
    <row r="19" spans="1:5" s="1" customFormat="1" ht="165" x14ac:dyDescent="0.25">
      <c r="A19" s="1" t="s">
        <v>1723</v>
      </c>
      <c r="B19" s="1" t="s">
        <v>1724</v>
      </c>
      <c r="D19" s="1" t="s">
        <v>1725</v>
      </c>
    </row>
    <row r="20" spans="1:5" s="1" customFormat="1" x14ac:dyDescent="0.25">
      <c r="C20" s="1" t="s">
        <v>1726</v>
      </c>
    </row>
    <row r="21" spans="1:5" s="1" customFormat="1" ht="30" x14ac:dyDescent="0.25">
      <c r="C21" s="1" t="s">
        <v>1727</v>
      </c>
    </row>
    <row r="22" spans="1:5" s="41" customFormat="1" x14ac:dyDescent="0.25"/>
    <row r="23" spans="1:5" s="1" customFormat="1" ht="165" x14ac:dyDescent="0.25">
      <c r="A23" s="1" t="s">
        <v>1728</v>
      </c>
      <c r="B23" s="1" t="s">
        <v>1729</v>
      </c>
      <c r="D23" s="1" t="s">
        <v>1730</v>
      </c>
      <c r="E23" s="1" t="s">
        <v>1731</v>
      </c>
    </row>
    <row r="24" spans="1:5" s="1" customFormat="1" ht="60" x14ac:dyDescent="0.25">
      <c r="C24" s="1" t="s">
        <v>1732</v>
      </c>
    </row>
    <row r="25" spans="1:5" s="41" customFormat="1" x14ac:dyDescent="0.25"/>
    <row r="26" spans="1:5" s="1" customFormat="1" x14ac:dyDescent="0.25">
      <c r="A26" s="34" t="s">
        <v>1733</v>
      </c>
    </row>
    <row r="27" spans="1:5" s="1" customFormat="1" x14ac:dyDescent="0.25">
      <c r="A27" s="1" t="s">
        <v>1734</v>
      </c>
      <c r="B27" s="1" t="s">
        <v>1735</v>
      </c>
    </row>
    <row r="28" spans="1:5" s="1" customFormat="1" x14ac:dyDescent="0.25">
      <c r="A28" s="1" t="s">
        <v>1736</v>
      </c>
    </row>
    <row r="29" spans="1:5" s="1" customFormat="1" ht="30" x14ac:dyDescent="0.25">
      <c r="A29" s="1" t="s">
        <v>1737</v>
      </c>
    </row>
    <row r="30" spans="1:5" s="1" customFormat="1" x14ac:dyDescent="0.25">
      <c r="A30" s="1" t="s">
        <v>1738</v>
      </c>
      <c r="B30" s="1" t="s">
        <v>1739</v>
      </c>
    </row>
    <row r="31" spans="1:5" s="1" customFormat="1" x14ac:dyDescent="0.25">
      <c r="A31" s="1" t="s">
        <v>1740</v>
      </c>
    </row>
    <row r="32" spans="1:5" s="1" customFormat="1" x14ac:dyDescent="0.25">
      <c r="A32" s="1" t="s">
        <v>1741</v>
      </c>
    </row>
    <row r="33" spans="1:5" s="1" customFormat="1" ht="45" x14ac:dyDescent="0.25">
      <c r="C33" s="1" t="s">
        <v>1742</v>
      </c>
    </row>
    <row r="34" spans="1:5" s="40" customFormat="1" ht="30" x14ac:dyDescent="0.25">
      <c r="A34" s="38" t="s">
        <v>1743</v>
      </c>
      <c r="B34" s="40" t="s">
        <v>1744</v>
      </c>
    </row>
    <row r="35" spans="1:5" s="1" customFormat="1" ht="30" x14ac:dyDescent="0.25">
      <c r="A35" s="1" t="s">
        <v>1745</v>
      </c>
      <c r="B35" s="33" t="s">
        <v>1712</v>
      </c>
      <c r="C35" s="6" t="s">
        <v>1746</v>
      </c>
    </row>
    <row r="36" spans="1:5" s="1" customFormat="1" x14ac:dyDescent="0.25">
      <c r="A36" s="1" t="s">
        <v>1747</v>
      </c>
      <c r="B36" s="7"/>
      <c r="C36" s="32"/>
    </row>
    <row r="37" spans="1:5" s="44" customFormat="1" x14ac:dyDescent="0.25">
      <c r="A37" s="43" t="s">
        <v>1748</v>
      </c>
    </row>
    <row r="38" spans="1:5" s="1" customFormat="1" ht="30" x14ac:dyDescent="0.25">
      <c r="A38" s="34" t="s">
        <v>1749</v>
      </c>
    </row>
    <row r="39" spans="1:5" s="1" customFormat="1" ht="30" x14ac:dyDescent="0.25">
      <c r="A39" s="1" t="s">
        <v>1203</v>
      </c>
      <c r="B39" s="1" t="s">
        <v>1750</v>
      </c>
      <c r="C39" s="1" t="s">
        <v>1751</v>
      </c>
    </row>
    <row r="40" spans="1:5" s="1" customFormat="1" ht="45" x14ac:dyDescent="0.25">
      <c r="A40" s="1" t="s">
        <v>1752</v>
      </c>
      <c r="B40" s="1" t="s">
        <v>1753</v>
      </c>
      <c r="C40" s="1" t="s">
        <v>1754</v>
      </c>
    </row>
    <row r="41" spans="1:5" s="1" customFormat="1" ht="30" x14ac:dyDescent="0.25">
      <c r="A41" s="1" t="s">
        <v>1755</v>
      </c>
      <c r="B41" s="1" t="s">
        <v>1756</v>
      </c>
    </row>
    <row r="42" spans="1:5" s="1" customFormat="1" ht="30" x14ac:dyDescent="0.25">
      <c r="A42" s="1" t="s">
        <v>1757</v>
      </c>
    </row>
    <row r="43" spans="1:5" s="1" customFormat="1" ht="30" x14ac:dyDescent="0.25">
      <c r="A43" s="1" t="s">
        <v>1758</v>
      </c>
      <c r="D43" s="1" t="s">
        <v>1759</v>
      </c>
      <c r="E43" s="1" t="s">
        <v>1760</v>
      </c>
    </row>
    <row r="44" spans="1:5" s="1" customFormat="1" x14ac:dyDescent="0.25">
      <c r="A44" s="1" t="s">
        <v>1761</v>
      </c>
      <c r="E44" s="1" t="s">
        <v>1762</v>
      </c>
    </row>
    <row r="45" spans="1:5" s="1" customFormat="1" ht="45" x14ac:dyDescent="0.25">
      <c r="A45" s="1" t="s">
        <v>1763</v>
      </c>
    </row>
    <row r="46" spans="1:5" s="1" customFormat="1" ht="30" x14ac:dyDescent="0.25">
      <c r="A46" s="1" t="s">
        <v>1764</v>
      </c>
    </row>
    <row r="47" spans="1:5" s="1" customFormat="1" x14ac:dyDescent="0.25">
      <c r="A47" s="1" t="s">
        <v>1765</v>
      </c>
      <c r="B47" s="1" t="s">
        <v>1766</v>
      </c>
    </row>
    <row r="48" spans="1:5" s="1" customFormat="1" ht="30" x14ac:dyDescent="0.25">
      <c r="A48" s="1" t="s">
        <v>1767</v>
      </c>
      <c r="B48" s="1" t="s">
        <v>1768</v>
      </c>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sheetData>
  <pageMargins left="0.25" right="0.25" top="0.75" bottom="0.75" header="0.3" footer="0.3"/>
  <pageSetup paperSize="3" scale="66" fitToHeight="0"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I72"/>
  <sheetViews>
    <sheetView zoomScale="60" zoomScaleNormal="60" workbookViewId="0">
      <pane ySplit="3" topLeftCell="A4" activePane="bottomLeft" state="frozen"/>
      <selection pane="bottomLeft"/>
    </sheetView>
  </sheetViews>
  <sheetFormatPr defaultRowHeight="15" x14ac:dyDescent="0.25"/>
  <cols>
    <col min="1" max="1" width="9.140625" style="90"/>
    <col min="2" max="4" width="25.7109375" style="90" customWidth="1"/>
    <col min="5" max="5" width="54.140625" style="90" customWidth="1"/>
    <col min="6" max="6" width="51.140625" style="90" customWidth="1"/>
    <col min="7" max="11" width="25.7109375" style="90" customWidth="1"/>
    <col min="12" max="12" width="11.28515625" style="90" customWidth="1"/>
    <col min="13" max="13" width="9.140625" style="90"/>
    <col min="14" max="14" width="15.28515625" style="90" customWidth="1"/>
    <col min="15" max="17" width="25.7109375" style="90" customWidth="1"/>
    <col min="18" max="18" width="14.140625" style="90" customWidth="1"/>
    <col min="19" max="22" width="16" style="90" customWidth="1"/>
    <col min="23" max="23" width="14.140625" style="90" customWidth="1"/>
    <col min="24" max="31" width="13" style="90" customWidth="1"/>
    <col min="32" max="33" width="16" style="90" customWidth="1"/>
    <col min="34" max="34" width="30" style="90" customWidth="1"/>
    <col min="35" max="35" width="23.5703125" style="90" customWidth="1"/>
    <col min="36" max="16384" width="9.140625" style="90"/>
  </cols>
  <sheetData>
    <row r="2" spans="1:34" x14ac:dyDescent="0.25">
      <c r="A2" s="119"/>
      <c r="B2" s="120"/>
      <c r="C2" s="120"/>
      <c r="D2" s="120"/>
      <c r="E2" s="120"/>
      <c r="F2" s="120"/>
      <c r="G2" s="120"/>
      <c r="H2" s="458" t="s">
        <v>5</v>
      </c>
      <c r="I2" s="459"/>
      <c r="J2" s="459"/>
      <c r="K2" s="460"/>
      <c r="L2" s="89"/>
      <c r="M2" s="46"/>
      <c r="N2" s="470" t="s">
        <v>6</v>
      </c>
      <c r="O2" s="470"/>
      <c r="P2" s="470"/>
      <c r="Q2" s="470"/>
      <c r="R2" s="470"/>
      <c r="S2" s="470"/>
      <c r="T2" s="469" t="s">
        <v>2885</v>
      </c>
      <c r="U2" s="469"/>
      <c r="V2" s="469"/>
      <c r="W2" s="469"/>
      <c r="X2" s="469"/>
      <c r="Y2" s="469"/>
      <c r="Z2" s="469"/>
      <c r="AA2" s="469"/>
      <c r="AB2" s="469"/>
      <c r="AC2" s="469"/>
      <c r="AD2" s="468" t="s">
        <v>2874</v>
      </c>
      <c r="AE2" s="468"/>
      <c r="AF2" s="468"/>
      <c r="AG2" s="118"/>
    </row>
    <row r="3" spans="1:34" s="96" customFormat="1" ht="64.5" customHeight="1" thickBot="1" x14ac:dyDescent="0.3">
      <c r="A3" s="91" t="s">
        <v>0</v>
      </c>
      <c r="B3" s="92" t="s">
        <v>2</v>
      </c>
      <c r="C3" s="92" t="s">
        <v>1</v>
      </c>
      <c r="D3" s="92" t="s">
        <v>287</v>
      </c>
      <c r="E3" s="92" t="s">
        <v>1141</v>
      </c>
      <c r="F3" s="92" t="s">
        <v>208</v>
      </c>
      <c r="G3" s="92" t="s">
        <v>7</v>
      </c>
      <c r="H3" s="102" t="s">
        <v>4</v>
      </c>
      <c r="I3" s="102" t="s">
        <v>284</v>
      </c>
      <c r="J3" s="102" t="s">
        <v>285</v>
      </c>
      <c r="K3" s="102" t="s">
        <v>286</v>
      </c>
      <c r="L3" s="93" t="s">
        <v>8</v>
      </c>
      <c r="M3" s="93" t="s">
        <v>2842</v>
      </c>
      <c r="N3" s="104" t="s">
        <v>289</v>
      </c>
      <c r="O3" s="104" t="s">
        <v>2839</v>
      </c>
      <c r="P3" s="104" t="s">
        <v>2865</v>
      </c>
      <c r="Q3" s="104" t="s">
        <v>2866</v>
      </c>
      <c r="R3" s="104" t="s">
        <v>2877</v>
      </c>
      <c r="S3" s="104" t="s">
        <v>2878</v>
      </c>
      <c r="T3" s="103" t="s">
        <v>2893</v>
      </c>
      <c r="U3" s="103" t="s">
        <v>2868</v>
      </c>
      <c r="V3" s="103" t="s">
        <v>2870</v>
      </c>
      <c r="W3" s="103" t="s">
        <v>291</v>
      </c>
      <c r="X3" s="103" t="s">
        <v>292</v>
      </c>
      <c r="Y3" s="103" t="s">
        <v>2888</v>
      </c>
      <c r="Z3" s="103" t="s">
        <v>2871</v>
      </c>
      <c r="AA3" s="103" t="s">
        <v>2889</v>
      </c>
      <c r="AB3" s="103" t="s">
        <v>292</v>
      </c>
      <c r="AC3" s="103" t="s">
        <v>2884</v>
      </c>
      <c r="AD3" s="94" t="s">
        <v>2859</v>
      </c>
      <c r="AE3" s="94" t="s">
        <v>2860</v>
      </c>
      <c r="AF3" s="94" t="s">
        <v>2861</v>
      </c>
      <c r="AG3" s="92"/>
      <c r="AH3" s="96" t="s">
        <v>1142</v>
      </c>
    </row>
    <row r="4" spans="1:34" x14ac:dyDescent="0.25">
      <c r="A4" s="97" t="s">
        <v>145</v>
      </c>
      <c r="B4" s="97" t="s">
        <v>146</v>
      </c>
      <c r="C4" s="97"/>
      <c r="D4" s="97"/>
      <c r="E4" s="97"/>
      <c r="F4" s="97"/>
      <c r="G4" s="97"/>
      <c r="H4" s="97"/>
      <c r="I4" s="97"/>
      <c r="J4" s="97"/>
      <c r="K4" s="97"/>
      <c r="O4" s="97"/>
      <c r="P4" s="46"/>
      <c r="Q4" s="46"/>
      <c r="S4" s="46"/>
      <c r="T4" s="46"/>
      <c r="U4" s="46"/>
      <c r="V4" s="46"/>
      <c r="AF4" s="46"/>
      <c r="AG4" s="46"/>
    </row>
    <row r="5" spans="1:34" x14ac:dyDescent="0.25">
      <c r="A5" s="99" t="s">
        <v>148</v>
      </c>
      <c r="B5" s="99" t="s">
        <v>147</v>
      </c>
      <c r="C5" s="99"/>
      <c r="D5" s="99"/>
      <c r="E5" s="99"/>
      <c r="F5" s="99"/>
      <c r="G5" s="99"/>
      <c r="H5" s="99"/>
      <c r="I5" s="99"/>
      <c r="J5" s="99"/>
      <c r="K5" s="99"/>
      <c r="O5" s="99"/>
      <c r="P5" s="46"/>
      <c r="Q5" s="46"/>
      <c r="S5" s="46"/>
      <c r="T5" s="46"/>
      <c r="U5" s="46"/>
      <c r="V5" s="46"/>
      <c r="AF5" s="46"/>
      <c r="AG5" s="46"/>
    </row>
    <row r="6" spans="1:34" ht="315" x14ac:dyDescent="0.25">
      <c r="A6" s="99"/>
      <c r="B6" s="99"/>
      <c r="D6" s="90" t="s">
        <v>1143</v>
      </c>
      <c r="E6" s="99" t="s">
        <v>1144</v>
      </c>
      <c r="F6" s="99" t="s">
        <v>1145</v>
      </c>
      <c r="G6" s="99" t="s">
        <v>1146</v>
      </c>
      <c r="H6" s="99" t="s">
        <v>1147</v>
      </c>
      <c r="I6" s="99" t="s">
        <v>1769</v>
      </c>
      <c r="J6" s="99" t="s">
        <v>3019</v>
      </c>
      <c r="K6" s="99" t="s">
        <v>1148</v>
      </c>
      <c r="N6" s="117" t="s">
        <v>1151</v>
      </c>
      <c r="O6" s="99" t="s">
        <v>1150</v>
      </c>
      <c r="P6" s="46"/>
      <c r="Q6" s="46"/>
      <c r="S6" s="46"/>
      <c r="T6" s="46"/>
      <c r="U6" s="46"/>
      <c r="V6" s="46"/>
      <c r="AF6" s="46"/>
      <c r="AG6" s="46"/>
      <c r="AH6" s="90" t="s">
        <v>1770</v>
      </c>
    </row>
    <row r="7" spans="1:34" ht="285" x14ac:dyDescent="0.25">
      <c r="A7" s="99"/>
      <c r="B7" s="99"/>
      <c r="E7" s="99"/>
      <c r="F7" s="99"/>
      <c r="G7" s="99"/>
      <c r="H7" s="99"/>
      <c r="I7" s="99"/>
      <c r="J7" s="99"/>
      <c r="K7" s="99"/>
      <c r="N7" s="117" t="s">
        <v>1154</v>
      </c>
      <c r="O7" s="99" t="s">
        <v>1153</v>
      </c>
      <c r="P7" s="46"/>
      <c r="Q7" s="46"/>
      <c r="R7" s="90" t="s">
        <v>1155</v>
      </c>
      <c r="S7" s="46"/>
      <c r="T7" s="46"/>
      <c r="U7" s="46"/>
      <c r="V7" s="46"/>
      <c r="AF7" s="46"/>
      <c r="AG7" s="46"/>
      <c r="AH7" s="90" t="s">
        <v>3020</v>
      </c>
    </row>
    <row r="8" spans="1:34" ht="120" x14ac:dyDescent="0.25">
      <c r="A8" s="99"/>
      <c r="B8" s="99"/>
      <c r="E8" s="99"/>
      <c r="F8" s="99" t="s">
        <v>1156</v>
      </c>
      <c r="G8" s="99"/>
      <c r="H8" s="99"/>
      <c r="I8" s="99"/>
      <c r="J8" s="99"/>
      <c r="K8" s="99"/>
      <c r="W8" s="90" t="s">
        <v>1157</v>
      </c>
    </row>
    <row r="9" spans="1:34" ht="210" x14ac:dyDescent="0.25">
      <c r="A9" s="99"/>
      <c r="B9" s="99"/>
      <c r="E9" s="99"/>
      <c r="F9" s="99" t="s">
        <v>1158</v>
      </c>
      <c r="G9" s="99"/>
      <c r="H9" s="99"/>
      <c r="I9" s="99"/>
      <c r="J9" s="99"/>
      <c r="K9" s="99"/>
      <c r="O9" s="99"/>
      <c r="P9" s="46"/>
      <c r="Q9" s="46"/>
      <c r="S9" s="46"/>
      <c r="T9" s="46"/>
      <c r="U9" s="46"/>
      <c r="V9" s="46"/>
      <c r="W9" s="90" t="s">
        <v>1159</v>
      </c>
      <c r="AF9" s="46"/>
      <c r="AG9" s="46"/>
    </row>
    <row r="10" spans="1:34" ht="195" x14ac:dyDescent="0.25">
      <c r="A10" s="99"/>
      <c r="B10" s="99"/>
      <c r="E10" s="99"/>
      <c r="F10" s="99" t="s">
        <v>1160</v>
      </c>
      <c r="G10" s="99"/>
      <c r="H10" s="99"/>
      <c r="I10" s="99"/>
      <c r="J10" s="99"/>
      <c r="K10" s="99"/>
      <c r="O10" s="99"/>
      <c r="P10" s="46"/>
      <c r="Q10" s="46"/>
      <c r="S10" s="46"/>
      <c r="T10" s="46"/>
      <c r="U10" s="46"/>
      <c r="V10" s="46"/>
      <c r="W10" s="90" t="s">
        <v>1161</v>
      </c>
      <c r="AF10" s="46"/>
      <c r="AG10" s="46"/>
      <c r="AH10" s="90" t="s">
        <v>1162</v>
      </c>
    </row>
    <row r="11" spans="1:34" s="122" customFormat="1" ht="6.75" customHeight="1" x14ac:dyDescent="0.25">
      <c r="A11" s="121"/>
      <c r="B11" s="121"/>
      <c r="D11" s="121"/>
      <c r="E11" s="121"/>
      <c r="F11" s="121"/>
      <c r="G11" s="121"/>
      <c r="H11" s="121"/>
      <c r="I11" s="121"/>
      <c r="J11" s="121"/>
      <c r="K11" s="121"/>
      <c r="O11" s="121"/>
      <c r="P11" s="123"/>
      <c r="Q11" s="123"/>
      <c r="S11" s="123"/>
      <c r="T11" s="123"/>
      <c r="U11" s="123"/>
      <c r="V11" s="123"/>
      <c r="AF11" s="123"/>
      <c r="AG11" s="123"/>
    </row>
    <row r="12" spans="1:34" ht="225" x14ac:dyDescent="0.25">
      <c r="A12" s="99"/>
      <c r="B12" s="99"/>
      <c r="C12" s="99"/>
      <c r="D12" s="90" t="s">
        <v>1163</v>
      </c>
      <c r="E12" s="99" t="s">
        <v>1164</v>
      </c>
      <c r="F12" s="99" t="s">
        <v>1165</v>
      </c>
      <c r="G12" s="99" t="s">
        <v>1146</v>
      </c>
      <c r="H12" s="99" t="s">
        <v>1166</v>
      </c>
      <c r="I12" s="99" t="s">
        <v>1167</v>
      </c>
      <c r="J12" s="99" t="s">
        <v>3019</v>
      </c>
      <c r="K12" s="99" t="s">
        <v>1168</v>
      </c>
      <c r="N12" s="117" t="s">
        <v>1170</v>
      </c>
      <c r="O12" s="99" t="s">
        <v>1169</v>
      </c>
      <c r="P12" s="46"/>
      <c r="Q12" s="46"/>
      <c r="S12" s="46"/>
      <c r="T12" s="46"/>
      <c r="U12" s="46"/>
      <c r="V12" s="46"/>
      <c r="AF12" s="46"/>
      <c r="AG12" s="46"/>
      <c r="AH12" s="90" t="s">
        <v>1152</v>
      </c>
    </row>
    <row r="13" spans="1:34" ht="285" x14ac:dyDescent="0.25">
      <c r="A13" s="99"/>
      <c r="B13" s="99"/>
      <c r="C13" s="99"/>
      <c r="D13" s="99"/>
      <c r="E13" s="46"/>
      <c r="F13" s="99"/>
      <c r="G13" s="99"/>
      <c r="H13" s="46"/>
      <c r="I13" s="99"/>
      <c r="J13" s="99"/>
      <c r="K13" s="99"/>
      <c r="N13" s="117" t="s">
        <v>1154</v>
      </c>
      <c r="O13" s="99" t="s">
        <v>1171</v>
      </c>
      <c r="P13" s="46"/>
      <c r="Q13" s="46"/>
      <c r="R13" s="90" t="s">
        <v>1155</v>
      </c>
      <c r="S13" s="46"/>
      <c r="T13" s="46"/>
      <c r="U13" s="46"/>
      <c r="V13" s="46"/>
      <c r="AF13" s="46"/>
      <c r="AG13" s="46"/>
    </row>
    <row r="14" spans="1:34" ht="120" x14ac:dyDescent="0.25">
      <c r="A14" s="99"/>
      <c r="B14" s="99"/>
      <c r="C14" s="99"/>
      <c r="D14" s="99"/>
      <c r="E14" s="46"/>
      <c r="F14" s="99" t="s">
        <v>1156</v>
      </c>
      <c r="G14" s="99" t="s">
        <v>1146</v>
      </c>
      <c r="I14" s="99"/>
      <c r="J14" s="99"/>
      <c r="K14" s="99"/>
      <c r="O14" s="99"/>
      <c r="P14" s="46"/>
      <c r="Q14" s="46"/>
      <c r="S14" s="46"/>
      <c r="T14" s="46"/>
      <c r="U14" s="46"/>
      <c r="V14" s="46"/>
      <c r="W14" s="90" t="s">
        <v>1157</v>
      </c>
      <c r="AF14" s="46"/>
      <c r="AG14" s="46"/>
    </row>
    <row r="15" spans="1:34" ht="210" x14ac:dyDescent="0.25">
      <c r="A15" s="99"/>
      <c r="B15" s="99"/>
      <c r="C15" s="99"/>
      <c r="D15" s="99"/>
      <c r="E15" s="46"/>
      <c r="F15" s="99" t="s">
        <v>1172</v>
      </c>
      <c r="G15" s="99" t="s">
        <v>1146</v>
      </c>
      <c r="H15" s="99"/>
      <c r="I15" s="99"/>
      <c r="J15" s="99"/>
      <c r="K15" s="99"/>
      <c r="O15" s="99"/>
      <c r="P15" s="46"/>
      <c r="Q15" s="46"/>
      <c r="S15" s="46"/>
      <c r="T15" s="46"/>
      <c r="U15" s="46"/>
      <c r="V15" s="46"/>
      <c r="W15" s="90" t="s">
        <v>1159</v>
      </c>
      <c r="AF15" s="46"/>
      <c r="AG15" s="46"/>
    </row>
    <row r="16" spans="1:34" ht="315" x14ac:dyDescent="0.25">
      <c r="A16" s="99"/>
      <c r="B16" s="99"/>
      <c r="C16" s="99"/>
      <c r="D16" s="99"/>
      <c r="E16" s="46"/>
      <c r="F16" s="99" t="s">
        <v>1160</v>
      </c>
      <c r="G16" s="99" t="s">
        <v>1146</v>
      </c>
      <c r="H16" s="99"/>
      <c r="I16" s="99"/>
      <c r="J16" s="99"/>
      <c r="K16" s="99"/>
      <c r="O16" s="99"/>
      <c r="P16" s="46"/>
      <c r="Q16" s="46"/>
      <c r="S16" s="46"/>
      <c r="T16" s="46"/>
      <c r="U16" s="46"/>
      <c r="V16" s="46"/>
      <c r="W16" s="90" t="s">
        <v>3021</v>
      </c>
      <c r="AF16" s="46"/>
      <c r="AG16" s="46"/>
      <c r="AH16" s="90" t="s">
        <v>1162</v>
      </c>
    </row>
    <row r="17" spans="1:35" s="122" customFormat="1" ht="6.75" customHeight="1" x14ac:dyDescent="0.25">
      <c r="A17" s="121"/>
      <c r="B17" s="121"/>
      <c r="C17" s="121"/>
      <c r="D17" s="121"/>
      <c r="E17" s="121"/>
      <c r="F17" s="121"/>
      <c r="G17" s="121"/>
      <c r="H17" s="121"/>
      <c r="I17" s="121"/>
      <c r="J17" s="121"/>
      <c r="K17" s="121"/>
      <c r="O17" s="121"/>
      <c r="P17" s="123"/>
      <c r="Q17" s="123"/>
      <c r="S17" s="123"/>
      <c r="T17" s="123"/>
      <c r="U17" s="123"/>
      <c r="V17" s="123"/>
      <c r="AF17" s="123"/>
      <c r="AG17" s="123"/>
    </row>
    <row r="18" spans="1:35" s="122" customFormat="1" ht="7.5" customHeight="1" x14ac:dyDescent="0.25">
      <c r="A18" s="121"/>
      <c r="B18" s="121"/>
      <c r="C18" s="121"/>
      <c r="D18" s="123"/>
      <c r="E18" s="121"/>
      <c r="F18" s="121"/>
      <c r="G18" s="121"/>
      <c r="H18" s="121"/>
      <c r="I18" s="121"/>
      <c r="J18" s="121"/>
      <c r="K18" s="121"/>
      <c r="O18" s="121"/>
      <c r="P18" s="123"/>
      <c r="Q18" s="123"/>
      <c r="S18" s="123"/>
      <c r="T18" s="123"/>
      <c r="U18" s="123"/>
      <c r="V18" s="123"/>
      <c r="AF18" s="123"/>
      <c r="AG18" s="123"/>
    </row>
    <row r="19" spans="1:35" ht="345" x14ac:dyDescent="0.25">
      <c r="A19" s="99" t="s">
        <v>366</v>
      </c>
      <c r="B19" s="99"/>
      <c r="C19" s="99"/>
      <c r="D19" s="90" t="s">
        <v>1173</v>
      </c>
      <c r="E19" s="99" t="s">
        <v>1174</v>
      </c>
      <c r="F19" s="124" t="s">
        <v>1175</v>
      </c>
      <c r="G19" s="99"/>
      <c r="H19" s="99" t="s">
        <v>1176</v>
      </c>
      <c r="I19" s="99" t="s">
        <v>1177</v>
      </c>
      <c r="J19" s="99" t="s">
        <v>1149</v>
      </c>
      <c r="K19" s="99" t="s">
        <v>1178</v>
      </c>
      <c r="N19" s="117" t="s">
        <v>3022</v>
      </c>
      <c r="O19" s="99" t="s">
        <v>3023</v>
      </c>
      <c r="P19" s="46"/>
      <c r="Q19" s="46"/>
      <c r="R19" s="90" t="s">
        <v>1155</v>
      </c>
      <c r="S19" s="46"/>
      <c r="T19" s="46"/>
      <c r="U19" s="46"/>
      <c r="V19" s="46"/>
      <c r="AF19" s="46"/>
      <c r="AG19" s="46"/>
      <c r="AH19" s="90" t="s">
        <v>1152</v>
      </c>
    </row>
    <row r="20" spans="1:35" ht="30" x14ac:dyDescent="0.25">
      <c r="A20" s="99"/>
      <c r="B20" s="99"/>
      <c r="C20" s="99"/>
      <c r="E20" s="99"/>
      <c r="F20" s="99" t="s">
        <v>1180</v>
      </c>
      <c r="G20" s="99"/>
      <c r="H20" s="99"/>
      <c r="I20" s="99"/>
      <c r="J20" s="99"/>
      <c r="K20" s="99"/>
      <c r="N20" s="117"/>
      <c r="O20" s="99"/>
      <c r="P20" s="46"/>
      <c r="Q20" s="46"/>
      <c r="S20" s="46"/>
      <c r="T20" s="46"/>
      <c r="U20" s="46"/>
      <c r="V20" s="46"/>
      <c r="AF20" s="46"/>
      <c r="AG20" s="46"/>
    </row>
    <row r="21" spans="1:35" ht="255" x14ac:dyDescent="0.25">
      <c r="A21" s="99"/>
      <c r="B21" s="99"/>
      <c r="C21" s="99"/>
      <c r="E21" s="99"/>
      <c r="F21" s="99" t="s">
        <v>3024</v>
      </c>
      <c r="G21" s="99"/>
      <c r="H21" s="99"/>
      <c r="I21" s="99"/>
      <c r="J21" s="99"/>
      <c r="K21" s="99"/>
      <c r="O21" s="99"/>
      <c r="P21" s="46"/>
      <c r="Q21" s="46"/>
      <c r="S21" s="46"/>
      <c r="T21" s="46"/>
      <c r="U21" s="46"/>
      <c r="V21" s="46"/>
      <c r="AF21" s="46"/>
      <c r="AG21" s="46"/>
      <c r="AH21" s="90" t="s">
        <v>3026</v>
      </c>
    </row>
    <row r="22" spans="1:35" ht="30" x14ac:dyDescent="0.25">
      <c r="A22" s="99"/>
      <c r="B22" s="99"/>
      <c r="C22" s="99"/>
      <c r="E22" s="99"/>
      <c r="F22" s="99" t="s">
        <v>1181</v>
      </c>
      <c r="G22" s="99"/>
      <c r="H22" s="99"/>
      <c r="I22" s="99"/>
      <c r="J22" s="99"/>
      <c r="K22" s="99"/>
      <c r="O22" s="99"/>
      <c r="P22" s="46"/>
      <c r="Q22" s="46"/>
      <c r="S22" s="46"/>
      <c r="T22" s="46"/>
      <c r="U22" s="46"/>
      <c r="V22" s="46"/>
      <c r="AF22" s="46"/>
      <c r="AG22" s="46"/>
    </row>
    <row r="23" spans="1:35" ht="135" x14ac:dyDescent="0.25">
      <c r="A23" s="99"/>
      <c r="B23" s="99"/>
      <c r="C23" s="99"/>
      <c r="E23" s="99"/>
      <c r="F23" s="99" t="s">
        <v>3025</v>
      </c>
      <c r="G23" s="99"/>
      <c r="H23" s="99"/>
      <c r="I23" s="99"/>
      <c r="J23" s="99"/>
      <c r="K23" s="99"/>
      <c r="O23" s="99"/>
      <c r="P23" s="46"/>
      <c r="Q23" s="46"/>
      <c r="S23" s="46"/>
      <c r="T23" s="46"/>
      <c r="U23" s="46"/>
      <c r="V23" s="46"/>
      <c r="AF23" s="46"/>
      <c r="AG23" s="46"/>
      <c r="AH23" s="90" t="s">
        <v>1183</v>
      </c>
    </row>
    <row r="24" spans="1:35" x14ac:dyDescent="0.25">
      <c r="A24" s="99"/>
      <c r="B24" s="99"/>
      <c r="C24" s="99"/>
      <c r="E24" s="99"/>
      <c r="F24" s="99"/>
      <c r="G24" s="99"/>
      <c r="H24" s="99"/>
      <c r="I24" s="99"/>
      <c r="J24" s="99"/>
      <c r="K24" s="99"/>
      <c r="O24" s="99"/>
      <c r="P24" s="46"/>
      <c r="Q24" s="46"/>
      <c r="S24" s="46"/>
      <c r="T24" s="46"/>
      <c r="U24" s="46"/>
      <c r="V24" s="46"/>
      <c r="AF24" s="46"/>
      <c r="AG24" s="46"/>
    </row>
    <row r="25" spans="1:35" ht="30" x14ac:dyDescent="0.25">
      <c r="A25" s="99"/>
      <c r="B25" s="99"/>
      <c r="C25" s="99"/>
      <c r="E25" s="99"/>
      <c r="F25" s="124" t="s">
        <v>1184</v>
      </c>
      <c r="G25" s="99"/>
      <c r="H25" s="99"/>
      <c r="I25" s="99"/>
      <c r="J25" s="99"/>
      <c r="K25" s="99"/>
      <c r="O25" s="99"/>
      <c r="P25" s="46"/>
      <c r="Q25" s="46"/>
      <c r="S25" s="46"/>
      <c r="T25" s="46"/>
      <c r="U25" s="46"/>
      <c r="V25" s="46"/>
      <c r="AF25" s="46"/>
      <c r="AG25" s="46"/>
    </row>
    <row r="26" spans="1:35" ht="90" x14ac:dyDescent="0.25">
      <c r="A26" s="99"/>
      <c r="B26" s="99"/>
      <c r="C26" s="99"/>
      <c r="E26" s="99"/>
      <c r="F26" s="99" t="s">
        <v>1185</v>
      </c>
      <c r="G26" s="99"/>
      <c r="H26" s="99"/>
      <c r="I26" s="99"/>
      <c r="J26" s="99"/>
      <c r="K26" s="99"/>
      <c r="O26" s="99"/>
      <c r="P26" s="46"/>
      <c r="Q26" s="46"/>
      <c r="S26" s="46"/>
      <c r="T26" s="46"/>
      <c r="U26" s="46"/>
      <c r="V26" s="46"/>
      <c r="AF26" s="46"/>
      <c r="AG26" s="46"/>
      <c r="AH26" s="90" t="s">
        <v>1159</v>
      </c>
    </row>
    <row r="27" spans="1:35" ht="30" x14ac:dyDescent="0.25">
      <c r="A27" s="99"/>
      <c r="B27" s="99"/>
      <c r="C27" s="99"/>
      <c r="E27" s="99"/>
      <c r="F27" s="99" t="s">
        <v>1186</v>
      </c>
      <c r="G27" s="99"/>
      <c r="H27" s="99"/>
      <c r="I27" s="99"/>
      <c r="J27" s="99"/>
      <c r="K27" s="99"/>
      <c r="O27" s="99"/>
      <c r="P27" s="46"/>
      <c r="Q27" s="46"/>
      <c r="S27" s="46"/>
      <c r="T27" s="46"/>
      <c r="U27" s="46"/>
      <c r="V27" s="46"/>
      <c r="AF27" s="46"/>
      <c r="AG27" s="46"/>
    </row>
    <row r="28" spans="1:35" ht="45" x14ac:dyDescent="0.25">
      <c r="A28" s="99"/>
      <c r="B28" s="99"/>
      <c r="C28" s="99"/>
      <c r="E28" s="99"/>
      <c r="F28" s="99" t="s">
        <v>1187</v>
      </c>
      <c r="G28" s="99"/>
      <c r="H28" s="99"/>
      <c r="I28" s="99"/>
      <c r="J28" s="99"/>
      <c r="K28" s="99"/>
      <c r="O28" s="99"/>
      <c r="P28" s="46"/>
      <c r="Q28" s="46"/>
      <c r="S28" s="46"/>
      <c r="T28" s="46"/>
      <c r="U28" s="46"/>
      <c r="V28" s="46"/>
      <c r="AF28" s="46"/>
      <c r="AG28" s="46"/>
    </row>
    <row r="29" spans="1:35" ht="90" x14ac:dyDescent="0.25">
      <c r="A29" s="99"/>
      <c r="B29" s="99"/>
      <c r="C29" s="99"/>
      <c r="E29" s="99"/>
      <c r="F29" s="99" t="s">
        <v>1188</v>
      </c>
      <c r="G29" s="99"/>
      <c r="H29" s="99"/>
      <c r="I29" s="99"/>
      <c r="J29" s="99"/>
      <c r="K29" s="99"/>
      <c r="O29" s="99"/>
      <c r="P29" s="46"/>
      <c r="Q29" s="46"/>
      <c r="S29" s="46"/>
      <c r="T29" s="46"/>
      <c r="U29" s="46"/>
      <c r="V29" s="46"/>
      <c r="AF29" s="46"/>
      <c r="AG29" s="46"/>
      <c r="AH29" s="90" t="s">
        <v>1161</v>
      </c>
      <c r="AI29" s="90" t="s">
        <v>1189</v>
      </c>
    </row>
    <row r="30" spans="1:35" s="122" customFormat="1" ht="7.5" customHeight="1" x14ac:dyDescent="0.25">
      <c r="A30" s="121"/>
      <c r="B30" s="121"/>
      <c r="C30" s="121"/>
      <c r="D30" s="123"/>
      <c r="E30" s="121"/>
      <c r="F30" s="121"/>
      <c r="G30" s="121"/>
      <c r="H30" s="121"/>
      <c r="I30" s="121"/>
      <c r="J30" s="121"/>
      <c r="K30" s="121"/>
      <c r="O30" s="121"/>
      <c r="P30" s="123"/>
      <c r="Q30" s="123"/>
      <c r="S30" s="123"/>
      <c r="T30" s="123"/>
      <c r="U30" s="123"/>
      <c r="V30" s="123"/>
      <c r="AF30" s="123"/>
      <c r="AG30" s="123"/>
    </row>
    <row r="31" spans="1:35" ht="330" x14ac:dyDescent="0.25">
      <c r="A31" s="99"/>
      <c r="B31" s="99"/>
      <c r="C31" s="99"/>
      <c r="D31" s="90" t="s">
        <v>1190</v>
      </c>
      <c r="E31" s="99" t="s">
        <v>1191</v>
      </c>
      <c r="F31" s="124" t="s">
        <v>1192</v>
      </c>
      <c r="G31" s="99"/>
      <c r="H31" s="99" t="s">
        <v>1176</v>
      </c>
      <c r="I31" s="99" t="s">
        <v>1193</v>
      </c>
      <c r="J31" s="99" t="s">
        <v>1149</v>
      </c>
      <c r="K31" s="99" t="s">
        <v>1194</v>
      </c>
      <c r="N31" s="117" t="s">
        <v>1179</v>
      </c>
      <c r="O31" s="99" t="s">
        <v>1195</v>
      </c>
      <c r="P31" s="46"/>
      <c r="Q31" s="46"/>
      <c r="R31" s="90" t="s">
        <v>1155</v>
      </c>
      <c r="S31" s="46"/>
      <c r="T31" s="46"/>
      <c r="U31" s="46"/>
      <c r="V31" s="46"/>
      <c r="AF31" s="46"/>
      <c r="AG31" s="46"/>
      <c r="AH31" s="90" t="s">
        <v>1152</v>
      </c>
    </row>
    <row r="32" spans="1:35" ht="30" x14ac:dyDescent="0.25">
      <c r="A32" s="99"/>
      <c r="B32" s="99"/>
      <c r="C32" s="99"/>
      <c r="E32" s="99"/>
      <c r="F32" s="99" t="s">
        <v>1180</v>
      </c>
      <c r="G32" s="99"/>
      <c r="H32" s="99"/>
      <c r="I32" s="99"/>
      <c r="J32" s="99"/>
      <c r="K32" s="99"/>
      <c r="O32" s="99"/>
      <c r="P32" s="46"/>
      <c r="Q32" s="46"/>
      <c r="S32" s="46"/>
      <c r="T32" s="46"/>
      <c r="U32" s="46"/>
      <c r="V32" s="46"/>
      <c r="AF32" s="46"/>
      <c r="AG32" s="46"/>
    </row>
    <row r="33" spans="1:35" ht="255" x14ac:dyDescent="0.25">
      <c r="A33" s="99"/>
      <c r="B33" s="99"/>
      <c r="C33" s="99"/>
      <c r="E33" s="99"/>
      <c r="F33" s="99" t="s">
        <v>1196</v>
      </c>
      <c r="G33" s="99"/>
      <c r="H33" s="99"/>
      <c r="I33" s="99"/>
      <c r="J33" s="99"/>
      <c r="K33" s="99"/>
      <c r="O33" s="99"/>
      <c r="P33" s="46"/>
      <c r="Q33" s="46"/>
      <c r="S33" s="46"/>
      <c r="T33" s="46"/>
      <c r="U33" s="46"/>
      <c r="V33" s="46"/>
      <c r="AF33" s="46"/>
      <c r="AG33" s="46"/>
      <c r="AH33" s="146" t="s">
        <v>3026</v>
      </c>
    </row>
    <row r="34" spans="1:35" ht="30" x14ac:dyDescent="0.25">
      <c r="A34" s="99"/>
      <c r="B34" s="99"/>
      <c r="C34" s="99"/>
      <c r="E34" s="99"/>
      <c r="F34" s="99" t="s">
        <v>1197</v>
      </c>
      <c r="G34" s="99"/>
      <c r="H34" s="99"/>
      <c r="I34" s="99"/>
      <c r="J34" s="99"/>
      <c r="K34" s="99"/>
      <c r="O34" s="99"/>
      <c r="P34" s="46"/>
      <c r="Q34" s="46"/>
      <c r="S34" s="46"/>
      <c r="T34" s="46"/>
      <c r="U34" s="46"/>
      <c r="V34" s="46"/>
      <c r="AF34" s="46"/>
      <c r="AG34" s="46"/>
    </row>
    <row r="35" spans="1:35" ht="120" x14ac:dyDescent="0.25">
      <c r="A35" s="99"/>
      <c r="B35" s="99"/>
      <c r="C35" s="99"/>
      <c r="E35" s="99"/>
      <c r="F35" s="99" t="s">
        <v>1182</v>
      </c>
      <c r="G35" s="99"/>
      <c r="H35" s="99"/>
      <c r="I35" s="99"/>
      <c r="J35" s="99"/>
      <c r="K35" s="99"/>
      <c r="O35" s="99"/>
      <c r="P35" s="46"/>
      <c r="Q35" s="46"/>
      <c r="S35" s="46"/>
      <c r="T35" s="46"/>
      <c r="U35" s="46"/>
      <c r="V35" s="46"/>
      <c r="AF35" s="46"/>
      <c r="AG35" s="46"/>
      <c r="AH35" s="90" t="s">
        <v>1183</v>
      </c>
    </row>
    <row r="36" spans="1:35" ht="45" x14ac:dyDescent="0.25">
      <c r="A36" s="99"/>
      <c r="B36" s="99"/>
      <c r="C36" s="99"/>
      <c r="E36" s="99"/>
      <c r="F36" s="124" t="s">
        <v>1198</v>
      </c>
      <c r="G36" s="99"/>
      <c r="H36" s="99"/>
      <c r="I36" s="99"/>
      <c r="J36" s="99"/>
      <c r="K36" s="99"/>
      <c r="O36" s="99"/>
      <c r="P36" s="46"/>
      <c r="Q36" s="46"/>
      <c r="S36" s="46"/>
      <c r="T36" s="46"/>
      <c r="U36" s="46"/>
      <c r="V36" s="46"/>
      <c r="AF36" s="46"/>
      <c r="AG36" s="46"/>
    </row>
    <row r="37" spans="1:35" ht="90" x14ac:dyDescent="0.25">
      <c r="A37" s="99"/>
      <c r="B37" s="99"/>
      <c r="C37" s="99"/>
      <c r="E37" s="99"/>
      <c r="F37" s="99" t="s">
        <v>1199</v>
      </c>
      <c r="G37" s="99"/>
      <c r="H37" s="99"/>
      <c r="I37" s="99"/>
      <c r="J37" s="99"/>
      <c r="K37" s="99"/>
      <c r="O37" s="99"/>
      <c r="P37" s="46"/>
      <c r="Q37" s="46"/>
      <c r="S37" s="46"/>
      <c r="T37" s="46"/>
      <c r="U37" s="46"/>
      <c r="V37" s="46"/>
      <c r="AF37" s="46"/>
      <c r="AG37" s="46"/>
      <c r="AH37" s="90" t="s">
        <v>1159</v>
      </c>
    </row>
    <row r="38" spans="1:35" ht="45" x14ac:dyDescent="0.25">
      <c r="A38" s="99"/>
      <c r="B38" s="99"/>
      <c r="C38" s="99"/>
      <c r="E38" s="99"/>
      <c r="F38" s="99" t="s">
        <v>1200</v>
      </c>
      <c r="G38" s="99"/>
      <c r="H38" s="99"/>
      <c r="I38" s="99"/>
      <c r="J38" s="99"/>
      <c r="K38" s="99"/>
      <c r="O38" s="99"/>
      <c r="P38" s="46"/>
      <c r="Q38" s="46"/>
      <c r="S38" s="46"/>
      <c r="T38" s="46"/>
      <c r="U38" s="46"/>
      <c r="V38" s="46"/>
      <c r="AF38" s="46"/>
      <c r="AG38" s="46"/>
    </row>
    <row r="39" spans="1:35" ht="60" x14ac:dyDescent="0.25">
      <c r="A39" s="99"/>
      <c r="B39" s="99"/>
      <c r="C39" s="99"/>
      <c r="E39" s="99"/>
      <c r="F39" s="99" t="s">
        <v>1201</v>
      </c>
      <c r="G39" s="99"/>
      <c r="H39" s="99"/>
      <c r="I39" s="99"/>
      <c r="J39" s="99"/>
      <c r="K39" s="99"/>
      <c r="O39" s="99"/>
      <c r="P39" s="46"/>
      <c r="Q39" s="46"/>
      <c r="S39" s="46"/>
      <c r="T39" s="46"/>
      <c r="U39" s="46"/>
      <c r="V39" s="46"/>
      <c r="AF39" s="46"/>
      <c r="AG39" s="46"/>
    </row>
    <row r="40" spans="1:35" ht="90" x14ac:dyDescent="0.25">
      <c r="A40" s="99"/>
      <c r="B40" s="99"/>
      <c r="C40" s="99"/>
      <c r="E40" s="99"/>
      <c r="F40" s="99" t="s">
        <v>1202</v>
      </c>
      <c r="G40" s="99"/>
      <c r="H40" s="99"/>
      <c r="I40" s="99"/>
      <c r="J40" s="99"/>
      <c r="K40" s="99"/>
      <c r="O40" s="99"/>
      <c r="P40" s="46"/>
      <c r="Q40" s="46"/>
      <c r="S40" s="46"/>
      <c r="T40" s="46"/>
      <c r="U40" s="46"/>
      <c r="V40" s="46"/>
      <c r="AF40" s="46"/>
      <c r="AG40" s="46"/>
      <c r="AH40" s="90" t="s">
        <v>1161</v>
      </c>
      <c r="AI40" s="90" t="s">
        <v>1189</v>
      </c>
    </row>
    <row r="41" spans="1:35" s="122" customFormat="1" ht="7.5" customHeight="1" x14ac:dyDescent="0.25">
      <c r="A41" s="121"/>
      <c r="B41" s="121"/>
      <c r="C41" s="121"/>
      <c r="D41" s="123"/>
      <c r="E41" s="121"/>
      <c r="F41" s="121"/>
      <c r="G41" s="121"/>
      <c r="H41" s="121"/>
      <c r="I41" s="121"/>
      <c r="J41" s="121"/>
      <c r="K41" s="121"/>
      <c r="O41" s="121"/>
      <c r="P41" s="123"/>
      <c r="Q41" s="123"/>
      <c r="S41" s="123"/>
      <c r="T41" s="123"/>
      <c r="U41" s="123"/>
      <c r="V41" s="123"/>
      <c r="AF41" s="123"/>
      <c r="AG41" s="123"/>
    </row>
    <row r="42" spans="1:35" ht="330" x14ac:dyDescent="0.25">
      <c r="A42" s="99"/>
      <c r="B42" s="99"/>
      <c r="C42" s="99"/>
      <c r="D42" s="90" t="s">
        <v>1203</v>
      </c>
      <c r="E42" s="99" t="s">
        <v>1204</v>
      </c>
      <c r="F42" s="124" t="s">
        <v>1197</v>
      </c>
      <c r="G42" s="99"/>
      <c r="H42" s="99" t="s">
        <v>1205</v>
      </c>
      <c r="I42" s="99" t="s">
        <v>1206</v>
      </c>
      <c r="J42" s="99" t="s">
        <v>1149</v>
      </c>
      <c r="K42" s="99" t="s">
        <v>1207</v>
      </c>
      <c r="N42" s="117" t="s">
        <v>1179</v>
      </c>
      <c r="O42" s="99" t="s">
        <v>1208</v>
      </c>
      <c r="P42" s="46"/>
      <c r="Q42" s="46"/>
      <c r="R42" s="90" t="s">
        <v>1155</v>
      </c>
      <c r="S42" s="46"/>
      <c r="T42" s="46"/>
      <c r="U42" s="46"/>
      <c r="V42" s="46"/>
      <c r="AF42" s="46"/>
      <c r="AG42" s="46"/>
      <c r="AH42" s="90" t="s">
        <v>1152</v>
      </c>
    </row>
    <row r="43" spans="1:35" ht="120" x14ac:dyDescent="0.25">
      <c r="A43" s="99"/>
      <c r="B43" s="99"/>
      <c r="C43" s="99"/>
      <c r="E43" s="99"/>
      <c r="F43" s="99" t="s">
        <v>1182</v>
      </c>
      <c r="G43" s="99"/>
      <c r="H43" s="99"/>
      <c r="I43" s="99"/>
      <c r="J43" s="99"/>
      <c r="K43" s="99"/>
      <c r="O43" s="99"/>
      <c r="P43" s="46"/>
      <c r="Q43" s="46"/>
      <c r="S43" s="46"/>
      <c r="T43" s="46"/>
      <c r="U43" s="46"/>
      <c r="V43" s="46"/>
      <c r="AF43" s="46"/>
      <c r="AG43" s="46"/>
      <c r="AH43" s="90" t="s">
        <v>1183</v>
      </c>
    </row>
    <row r="44" spans="1:35" ht="30" x14ac:dyDescent="0.25">
      <c r="A44" s="99"/>
      <c r="B44" s="99"/>
      <c r="C44" s="99"/>
      <c r="E44" s="99"/>
      <c r="F44" s="124" t="s">
        <v>1209</v>
      </c>
      <c r="G44" s="99"/>
      <c r="H44" s="99"/>
      <c r="I44" s="99"/>
      <c r="J44" s="99"/>
      <c r="K44" s="99"/>
      <c r="O44" s="99"/>
      <c r="P44" s="46"/>
      <c r="Q44" s="46"/>
      <c r="S44" s="46"/>
      <c r="T44" s="46"/>
      <c r="U44" s="46"/>
      <c r="V44" s="46"/>
      <c r="AF44" s="46"/>
      <c r="AG44" s="46"/>
    </row>
    <row r="45" spans="1:35" ht="90" x14ac:dyDescent="0.25">
      <c r="A45" s="99"/>
      <c r="B45" s="99"/>
      <c r="C45" s="99"/>
      <c r="E45" s="99"/>
      <c r="F45" s="125" t="s">
        <v>1210</v>
      </c>
      <c r="G45" s="99"/>
      <c r="H45" s="99"/>
      <c r="I45" s="99"/>
      <c r="J45" s="99"/>
      <c r="K45" s="99"/>
      <c r="O45" s="99"/>
      <c r="P45" s="46"/>
      <c r="Q45" s="46"/>
      <c r="S45" s="46"/>
      <c r="T45" s="46"/>
      <c r="U45" s="46"/>
      <c r="V45" s="46"/>
      <c r="AF45" s="46"/>
      <c r="AG45" s="46"/>
      <c r="AH45" s="90" t="s">
        <v>1161</v>
      </c>
      <c r="AI45" s="90" t="s">
        <v>1189</v>
      </c>
    </row>
    <row r="46" spans="1:35" s="122" customFormat="1" ht="7.5" customHeight="1" x14ac:dyDescent="0.25">
      <c r="A46" s="121"/>
      <c r="B46" s="121"/>
      <c r="C46" s="121"/>
      <c r="D46" s="123"/>
      <c r="E46" s="121"/>
      <c r="F46" s="121"/>
      <c r="G46" s="121"/>
      <c r="H46" s="121"/>
      <c r="I46" s="121"/>
      <c r="J46" s="121"/>
      <c r="K46" s="121"/>
      <c r="O46" s="121"/>
      <c r="P46" s="123"/>
      <c r="Q46" s="123"/>
      <c r="S46" s="123"/>
      <c r="T46" s="123"/>
      <c r="U46" s="123"/>
      <c r="V46" s="123"/>
      <c r="AF46" s="123"/>
      <c r="AG46" s="123"/>
    </row>
    <row r="47" spans="1:35" ht="330" x14ac:dyDescent="0.25">
      <c r="A47" s="99"/>
      <c r="B47" s="99"/>
      <c r="C47" s="99"/>
      <c r="D47" s="90" t="s">
        <v>1211</v>
      </c>
      <c r="E47" s="99" t="s">
        <v>1212</v>
      </c>
      <c r="F47" s="124" t="s">
        <v>1197</v>
      </c>
      <c r="H47" s="99" t="s">
        <v>1213</v>
      </c>
      <c r="I47" s="99" t="s">
        <v>1214</v>
      </c>
      <c r="J47" s="99" t="s">
        <v>1216</v>
      </c>
      <c r="K47" s="99" t="s">
        <v>1215</v>
      </c>
      <c r="N47" s="117" t="s">
        <v>1179</v>
      </c>
      <c r="O47" s="99" t="s">
        <v>1217</v>
      </c>
      <c r="P47" s="46"/>
      <c r="Q47" s="46"/>
      <c r="R47" s="90" t="s">
        <v>1155</v>
      </c>
      <c r="S47" s="46"/>
      <c r="T47" s="46"/>
      <c r="U47" s="46"/>
      <c r="V47" s="46"/>
      <c r="AF47" s="46"/>
      <c r="AG47" s="46"/>
      <c r="AH47" s="90" t="s">
        <v>1152</v>
      </c>
    </row>
    <row r="48" spans="1:35" ht="120" x14ac:dyDescent="0.25">
      <c r="A48" s="99"/>
      <c r="B48" s="99"/>
      <c r="C48" s="99"/>
      <c r="E48" s="99"/>
      <c r="F48" s="117" t="s">
        <v>1771</v>
      </c>
      <c r="G48" s="99"/>
      <c r="H48" s="99"/>
      <c r="I48" s="99"/>
      <c r="J48" s="99"/>
      <c r="K48" s="99"/>
      <c r="O48" s="99"/>
      <c r="P48" s="46"/>
      <c r="Q48" s="46"/>
      <c r="S48" s="46"/>
      <c r="T48" s="46"/>
      <c r="U48" s="46"/>
      <c r="V48" s="46"/>
      <c r="AF48" s="46"/>
      <c r="AG48" s="46"/>
      <c r="AH48" s="90" t="s">
        <v>1183</v>
      </c>
    </row>
    <row r="49" spans="1:35" ht="90" x14ac:dyDescent="0.25">
      <c r="A49" s="99"/>
      <c r="B49" s="99"/>
      <c r="C49" s="99"/>
      <c r="E49" s="99"/>
      <c r="F49" s="124" t="s">
        <v>1218</v>
      </c>
      <c r="G49" s="99"/>
      <c r="H49" s="99"/>
      <c r="I49" s="99"/>
      <c r="J49" s="99"/>
      <c r="K49" s="99"/>
      <c r="O49" s="99"/>
      <c r="P49" s="46"/>
      <c r="Q49" s="46"/>
      <c r="S49" s="46"/>
      <c r="T49" s="46"/>
      <c r="U49" s="46"/>
      <c r="V49" s="46"/>
      <c r="AF49" s="46"/>
      <c r="AG49" s="46"/>
      <c r="AH49" s="90" t="s">
        <v>1161</v>
      </c>
      <c r="AI49" s="90" t="s">
        <v>1189</v>
      </c>
    </row>
    <row r="50" spans="1:35" ht="135" x14ac:dyDescent="0.25">
      <c r="A50" s="99"/>
      <c r="B50" s="99"/>
      <c r="C50" s="99"/>
      <c r="E50" s="99"/>
      <c r="F50" s="125" t="s">
        <v>1219</v>
      </c>
      <c r="G50" s="99"/>
      <c r="H50" s="99"/>
      <c r="I50" s="99"/>
      <c r="J50" s="99"/>
      <c r="K50" s="99"/>
      <c r="O50" s="99"/>
      <c r="P50" s="46"/>
      <c r="Q50" s="46"/>
      <c r="S50" s="46"/>
      <c r="T50" s="46"/>
      <c r="U50" s="46"/>
      <c r="V50" s="46"/>
      <c r="AF50" s="46"/>
      <c r="AG50" s="46"/>
    </row>
    <row r="51" spans="1:35" ht="90" x14ac:dyDescent="0.25">
      <c r="A51" s="99"/>
      <c r="B51" s="99"/>
      <c r="C51" s="99"/>
      <c r="E51" s="99"/>
      <c r="F51" s="124" t="s">
        <v>1220</v>
      </c>
      <c r="G51" s="99"/>
      <c r="H51" s="99"/>
      <c r="I51" s="99"/>
      <c r="J51" s="99"/>
      <c r="K51" s="99"/>
      <c r="O51" s="99"/>
      <c r="P51" s="46"/>
      <c r="Q51" s="46"/>
      <c r="S51" s="46"/>
      <c r="T51" s="46"/>
      <c r="U51" s="46"/>
      <c r="V51" s="46"/>
      <c r="AF51" s="46"/>
      <c r="AG51" s="46"/>
      <c r="AH51" s="90" t="s">
        <v>1159</v>
      </c>
    </row>
    <row r="52" spans="1:35" ht="45" x14ac:dyDescent="0.25">
      <c r="A52" s="99"/>
      <c r="B52" s="99"/>
      <c r="C52" s="99"/>
      <c r="E52" s="99"/>
      <c r="F52" s="125" t="s">
        <v>1221</v>
      </c>
      <c r="G52" s="99"/>
      <c r="H52" s="99"/>
      <c r="I52" s="99"/>
      <c r="J52" s="99"/>
      <c r="K52" s="99"/>
      <c r="O52" s="99"/>
      <c r="P52" s="46"/>
      <c r="Q52" s="46"/>
      <c r="S52" s="46"/>
      <c r="T52" s="46"/>
      <c r="U52" s="46"/>
      <c r="V52" s="46"/>
      <c r="AF52" s="46"/>
      <c r="AG52" s="46"/>
    </row>
    <row r="53" spans="1:35" s="127" customFormat="1" ht="6.75" customHeight="1" x14ac:dyDescent="0.25">
      <c r="A53" s="126"/>
      <c r="B53" s="126"/>
      <c r="C53" s="126"/>
      <c r="E53" s="126"/>
      <c r="F53" s="126"/>
      <c r="G53" s="126"/>
      <c r="H53" s="126"/>
      <c r="I53" s="126"/>
      <c r="J53" s="126"/>
      <c r="K53" s="126"/>
      <c r="O53" s="126"/>
      <c r="P53" s="128"/>
      <c r="Q53" s="128"/>
      <c r="S53" s="128"/>
      <c r="T53" s="128"/>
      <c r="U53" s="128"/>
      <c r="V53" s="128"/>
      <c r="AF53" s="128"/>
      <c r="AG53" s="128"/>
    </row>
    <row r="54" spans="1:35" ht="60" x14ac:dyDescent="0.25">
      <c r="A54" s="99" t="s">
        <v>1566</v>
      </c>
      <c r="B54" s="99" t="s">
        <v>3027</v>
      </c>
      <c r="C54" s="99"/>
      <c r="D54" s="99"/>
      <c r="E54" s="99"/>
      <c r="F54" s="99"/>
      <c r="G54" s="99"/>
      <c r="H54" s="99" t="s">
        <v>3031</v>
      </c>
      <c r="I54" s="99" t="s">
        <v>3034</v>
      </c>
      <c r="J54" s="99" t="s">
        <v>1027</v>
      </c>
      <c r="K54" s="99" t="s">
        <v>1014</v>
      </c>
      <c r="O54" s="99"/>
      <c r="P54" s="46"/>
      <c r="Q54" s="46"/>
      <c r="S54" s="46"/>
      <c r="T54" s="46"/>
      <c r="U54" s="46"/>
      <c r="V54" s="46"/>
      <c r="AF54" s="46"/>
      <c r="AG54" s="46"/>
    </row>
    <row r="55" spans="1:35" ht="165" x14ac:dyDescent="0.25">
      <c r="B55" s="90" t="s">
        <v>3028</v>
      </c>
      <c r="H55" s="90" t="s">
        <v>3032</v>
      </c>
      <c r="I55" s="90" t="s">
        <v>3036</v>
      </c>
      <c r="J55" s="90" t="s">
        <v>1027</v>
      </c>
      <c r="K55" s="90" t="s">
        <v>3035</v>
      </c>
    </row>
    <row r="56" spans="1:35" ht="165" x14ac:dyDescent="0.25">
      <c r="B56" s="90" t="s">
        <v>3029</v>
      </c>
      <c r="H56" s="90" t="s">
        <v>3033</v>
      </c>
      <c r="I56" s="146" t="s">
        <v>3036</v>
      </c>
      <c r="J56" s="90" t="s">
        <v>1027</v>
      </c>
      <c r="K56" s="146" t="s">
        <v>3035</v>
      </c>
    </row>
    <row r="57" spans="1:35" ht="105" x14ac:dyDescent="0.25">
      <c r="B57" s="90" t="s">
        <v>3030</v>
      </c>
      <c r="H57" s="90" t="s">
        <v>3037</v>
      </c>
      <c r="I57" s="90" t="s">
        <v>3038</v>
      </c>
      <c r="J57" s="90" t="s">
        <v>1027</v>
      </c>
      <c r="K57" s="90" t="s">
        <v>1014</v>
      </c>
    </row>
    <row r="59" spans="1:35" x14ac:dyDescent="0.25">
      <c r="F59" s="129"/>
    </row>
    <row r="66" spans="6:6" x14ac:dyDescent="0.25">
      <c r="F66" s="129"/>
    </row>
    <row r="72" spans="6:6" x14ac:dyDescent="0.25">
      <c r="F72" s="129"/>
    </row>
  </sheetData>
  <mergeCells count="4">
    <mergeCell ref="AD2:AF2"/>
    <mergeCell ref="T2:AC2"/>
    <mergeCell ref="N2:S2"/>
    <mergeCell ref="H2:K2"/>
  </mergeCells>
  <pageMargins left="0.25" right="0.25" top="0.75" bottom="0.75" header="0.3" footer="0.3"/>
  <pageSetup paperSize="3" scale="42" fitToHeight="0"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1"/>
  <sheetViews>
    <sheetView view="pageBreakPreview" zoomScale="60" zoomScaleNormal="70" workbookViewId="0">
      <pane ySplit="2" topLeftCell="A3" activePane="bottomLeft" state="frozen"/>
      <selection pane="bottomLeft"/>
    </sheetView>
  </sheetViews>
  <sheetFormatPr defaultRowHeight="15" x14ac:dyDescent="0.25"/>
  <cols>
    <col min="1" max="1" width="9.140625" style="194" customWidth="1"/>
    <col min="2" max="2" width="25.7109375" style="181" customWidth="1"/>
    <col min="3" max="4" width="25.7109375" style="194" customWidth="1"/>
    <col min="5" max="5" width="54.140625" style="194" customWidth="1"/>
    <col min="6" max="6" width="51.140625" style="194" customWidth="1"/>
    <col min="7" max="11" width="25.7109375" style="194" customWidth="1"/>
    <col min="12" max="12" width="11" style="194" customWidth="1"/>
    <col min="13" max="13" width="9.140625" style="194"/>
    <col min="14" max="14" width="15.28515625" style="194" customWidth="1"/>
    <col min="15" max="17" width="25.7109375" style="194" customWidth="1"/>
    <col min="18" max="23" width="14.140625" style="194" customWidth="1"/>
    <col min="24" max="33" width="13" style="194" customWidth="1"/>
    <col min="34" max="34" width="30" style="181" customWidth="1"/>
    <col min="35" max="35" width="23.5703125" style="194" customWidth="1"/>
    <col min="36" max="16384" width="9.140625" style="194"/>
  </cols>
  <sheetData>
    <row r="1" spans="1:36" s="181" customFormat="1" ht="21.75" customHeight="1" x14ac:dyDescent="0.25">
      <c r="A1" s="176"/>
      <c r="B1" s="177"/>
      <c r="C1" s="177"/>
      <c r="D1" s="177"/>
      <c r="E1" s="177"/>
      <c r="F1" s="177"/>
      <c r="G1" s="177"/>
      <c r="H1" s="471" t="s">
        <v>5</v>
      </c>
      <c r="I1" s="472"/>
      <c r="J1" s="472"/>
      <c r="K1" s="473"/>
      <c r="L1" s="178"/>
      <c r="M1" s="179"/>
      <c r="N1" s="475" t="s">
        <v>6</v>
      </c>
      <c r="O1" s="475"/>
      <c r="P1" s="475"/>
      <c r="Q1" s="475"/>
      <c r="R1" s="475"/>
      <c r="S1" s="475"/>
      <c r="T1" s="219" t="s">
        <v>2885</v>
      </c>
      <c r="U1" s="219"/>
      <c r="V1" s="219"/>
      <c r="W1" s="219"/>
      <c r="X1" s="219"/>
      <c r="Y1" s="219"/>
      <c r="Z1" s="219"/>
      <c r="AA1" s="219"/>
      <c r="AB1" s="219"/>
      <c r="AC1" s="219"/>
      <c r="AD1" s="474" t="s">
        <v>2874</v>
      </c>
      <c r="AE1" s="474"/>
      <c r="AF1" s="474"/>
      <c r="AG1" s="180"/>
    </row>
    <row r="2" spans="1:36" s="191" customFormat="1" ht="50.25" customHeight="1" thickBot="1" x14ac:dyDescent="0.3">
      <c r="A2" s="182" t="s">
        <v>0</v>
      </c>
      <c r="B2" s="183" t="s">
        <v>2</v>
      </c>
      <c r="C2" s="183" t="s">
        <v>1</v>
      </c>
      <c r="D2" s="183" t="s">
        <v>287</v>
      </c>
      <c r="E2" s="183" t="s">
        <v>1141</v>
      </c>
      <c r="F2" s="183" t="s">
        <v>208</v>
      </c>
      <c r="G2" s="183" t="s">
        <v>7</v>
      </c>
      <c r="H2" s="184" t="s">
        <v>4</v>
      </c>
      <c r="I2" s="184" t="s">
        <v>284</v>
      </c>
      <c r="J2" s="184" t="s">
        <v>285</v>
      </c>
      <c r="K2" s="184" t="s">
        <v>286</v>
      </c>
      <c r="L2" s="185" t="s">
        <v>8</v>
      </c>
      <c r="M2" s="185" t="s">
        <v>2842</v>
      </c>
      <c r="N2" s="186" t="s">
        <v>289</v>
      </c>
      <c r="O2" s="186" t="s">
        <v>2839</v>
      </c>
      <c r="P2" s="186" t="s">
        <v>2865</v>
      </c>
      <c r="Q2" s="186" t="s">
        <v>2866</v>
      </c>
      <c r="R2" s="186" t="s">
        <v>2877</v>
      </c>
      <c r="S2" s="186" t="s">
        <v>2898</v>
      </c>
      <c r="T2" s="187" t="s">
        <v>2849</v>
      </c>
      <c r="U2" s="187" t="s">
        <v>2868</v>
      </c>
      <c r="V2" s="187" t="s">
        <v>2870</v>
      </c>
      <c r="W2" s="187" t="s">
        <v>291</v>
      </c>
      <c r="X2" s="187" t="s">
        <v>292</v>
      </c>
      <c r="Y2" s="188" t="s">
        <v>2888</v>
      </c>
      <c r="Z2" s="188" t="s">
        <v>2871</v>
      </c>
      <c r="AA2" s="188" t="s">
        <v>2869</v>
      </c>
      <c r="AB2" s="188" t="s">
        <v>292</v>
      </c>
      <c r="AC2" s="188" t="s">
        <v>2899</v>
      </c>
      <c r="AD2" s="189" t="s">
        <v>2859</v>
      </c>
      <c r="AE2" s="189" t="s">
        <v>2860</v>
      </c>
      <c r="AF2" s="189" t="s">
        <v>2861</v>
      </c>
      <c r="AG2" s="190"/>
      <c r="AH2" s="191" t="s">
        <v>1142</v>
      </c>
    </row>
    <row r="3" spans="1:36" x14ac:dyDescent="0.25">
      <c r="A3" s="192" t="s">
        <v>1773</v>
      </c>
      <c r="B3" s="193" t="s">
        <v>1774</v>
      </c>
      <c r="C3" s="193"/>
      <c r="D3" s="193"/>
      <c r="E3" s="193" t="s">
        <v>1775</v>
      </c>
      <c r="F3" s="193"/>
      <c r="G3" s="193"/>
      <c r="H3" s="193"/>
      <c r="I3" s="193"/>
      <c r="J3" s="193"/>
      <c r="K3" s="193"/>
      <c r="O3" s="193"/>
      <c r="P3" s="179"/>
      <c r="Q3" s="179"/>
    </row>
    <row r="4" spans="1:36" ht="60" x14ac:dyDescent="0.25">
      <c r="A4" s="192" t="s">
        <v>1694</v>
      </c>
      <c r="B4" s="193" t="s">
        <v>365</v>
      </c>
      <c r="C4" s="193"/>
      <c r="D4" s="193"/>
      <c r="E4" s="193" t="s">
        <v>1776</v>
      </c>
      <c r="F4" s="193"/>
      <c r="G4" s="193"/>
      <c r="H4" s="193"/>
      <c r="I4" s="193"/>
      <c r="J4" s="193"/>
      <c r="K4" s="193"/>
      <c r="O4" s="193"/>
      <c r="P4" s="179"/>
      <c r="Q4" s="179"/>
    </row>
    <row r="5" spans="1:36" x14ac:dyDescent="0.25">
      <c r="A5" s="192" t="s">
        <v>1777</v>
      </c>
      <c r="B5" s="193"/>
      <c r="C5" s="193"/>
      <c r="D5" s="193"/>
      <c r="E5" s="193"/>
      <c r="F5" s="193"/>
      <c r="G5" s="193"/>
      <c r="H5" s="193"/>
      <c r="I5" s="193"/>
      <c r="J5" s="193"/>
      <c r="K5" s="193"/>
      <c r="O5" s="193"/>
      <c r="P5" s="179"/>
      <c r="Q5" s="179"/>
    </row>
    <row r="6" spans="1:36" ht="60" x14ac:dyDescent="0.25">
      <c r="A6" s="192" t="s">
        <v>1778</v>
      </c>
      <c r="B6" s="193" t="s">
        <v>1779</v>
      </c>
      <c r="C6" s="193"/>
      <c r="D6" s="193"/>
      <c r="E6" s="193" t="s">
        <v>1780</v>
      </c>
      <c r="F6" s="193"/>
      <c r="G6" s="193"/>
      <c r="H6" s="193"/>
      <c r="I6" s="193"/>
      <c r="J6" s="193"/>
      <c r="K6" s="193"/>
      <c r="O6" s="193"/>
      <c r="P6" s="179"/>
      <c r="Q6" s="179"/>
    </row>
    <row r="7" spans="1:36" x14ac:dyDescent="0.25">
      <c r="A7" s="192" t="s">
        <v>1781</v>
      </c>
      <c r="B7" s="193"/>
      <c r="C7" s="193"/>
      <c r="D7" s="193"/>
      <c r="E7" s="193"/>
      <c r="F7" s="193"/>
      <c r="G7" s="193"/>
      <c r="H7" s="193"/>
      <c r="I7" s="193"/>
      <c r="J7" s="193"/>
      <c r="K7" s="193"/>
      <c r="O7" s="193"/>
      <c r="P7" s="179"/>
      <c r="Q7" s="179"/>
    </row>
    <row r="8" spans="1:36" ht="30" x14ac:dyDescent="0.25">
      <c r="A8" s="192" t="s">
        <v>1782</v>
      </c>
      <c r="B8" s="193"/>
      <c r="C8" s="193"/>
      <c r="D8" s="193"/>
      <c r="E8" s="193" t="s">
        <v>1783</v>
      </c>
      <c r="F8" s="193"/>
      <c r="G8" s="193"/>
      <c r="H8" s="193"/>
      <c r="I8" s="193"/>
      <c r="J8" s="193"/>
      <c r="K8" s="193"/>
      <c r="O8" s="193"/>
      <c r="P8" s="179"/>
      <c r="Q8" s="179"/>
    </row>
    <row r="9" spans="1:36" x14ac:dyDescent="0.25">
      <c r="A9" s="192" t="s">
        <v>1784</v>
      </c>
      <c r="B9" s="193" t="s">
        <v>1785</v>
      </c>
      <c r="C9" s="193"/>
      <c r="D9" s="193"/>
      <c r="E9" s="193" t="s">
        <v>1786</v>
      </c>
      <c r="F9" s="193"/>
      <c r="G9" s="193"/>
      <c r="H9" s="193"/>
      <c r="I9" s="193"/>
      <c r="J9" s="193"/>
      <c r="K9" s="193"/>
      <c r="O9" s="193"/>
      <c r="P9" s="179"/>
      <c r="Q9" s="179"/>
    </row>
    <row r="10" spans="1:36" x14ac:dyDescent="0.25">
      <c r="A10" s="192" t="s">
        <v>1787</v>
      </c>
      <c r="B10" s="193"/>
      <c r="C10" s="193"/>
      <c r="D10" s="193"/>
      <c r="E10" s="193"/>
      <c r="F10" s="193"/>
      <c r="G10" s="193"/>
      <c r="H10" s="193"/>
      <c r="I10" s="193"/>
      <c r="J10" s="193"/>
      <c r="K10" s="193"/>
      <c r="O10" s="193"/>
      <c r="P10" s="179"/>
      <c r="Q10" s="179"/>
    </row>
    <row r="11" spans="1:36" ht="330" x14ac:dyDescent="0.25">
      <c r="A11" s="192" t="s">
        <v>1788</v>
      </c>
      <c r="B11" s="193"/>
      <c r="C11" s="193"/>
      <c r="D11" s="193"/>
      <c r="E11" s="193"/>
      <c r="F11" s="193"/>
      <c r="G11" s="193" t="s">
        <v>1789</v>
      </c>
      <c r="H11" s="193"/>
      <c r="I11" s="193"/>
      <c r="J11" s="193"/>
      <c r="K11" s="193" t="s">
        <v>1790</v>
      </c>
      <c r="O11" s="193"/>
      <c r="P11" s="179"/>
      <c r="Q11" s="179"/>
      <c r="AI11" s="181" t="s">
        <v>1791</v>
      </c>
    </row>
    <row r="12" spans="1:36" s="196" customFormat="1" ht="6.75" customHeight="1" x14ac:dyDescent="0.25">
      <c r="A12" s="195"/>
      <c r="B12" s="195"/>
      <c r="D12" s="195"/>
      <c r="E12" s="195"/>
      <c r="F12" s="195"/>
      <c r="G12" s="195"/>
      <c r="H12" s="195"/>
      <c r="I12" s="195"/>
      <c r="J12" s="195"/>
      <c r="K12" s="195"/>
      <c r="O12" s="195"/>
      <c r="P12" s="197"/>
      <c r="Q12" s="197"/>
      <c r="AH12" s="198"/>
    </row>
    <row r="13" spans="1:36" ht="390" x14ac:dyDescent="0.25">
      <c r="A13" s="193"/>
      <c r="B13" s="193"/>
      <c r="C13" s="193"/>
      <c r="D13" s="181" t="s">
        <v>1163</v>
      </c>
      <c r="E13" s="193" t="s">
        <v>1792</v>
      </c>
      <c r="F13" s="193" t="s">
        <v>1793</v>
      </c>
      <c r="G13" s="193" t="s">
        <v>1794</v>
      </c>
      <c r="H13" s="193" t="s">
        <v>1795</v>
      </c>
      <c r="I13" s="193" t="s">
        <v>1796</v>
      </c>
      <c r="J13" s="193" t="s">
        <v>1798</v>
      </c>
      <c r="K13" s="193" t="s">
        <v>1797</v>
      </c>
      <c r="M13" s="206" t="s">
        <v>949</v>
      </c>
      <c r="N13" s="199" t="s">
        <v>1800</v>
      </c>
      <c r="O13" s="193" t="s">
        <v>1799</v>
      </c>
      <c r="P13" s="207" t="s">
        <v>949</v>
      </c>
      <c r="Q13" s="207" t="s">
        <v>949</v>
      </c>
      <c r="R13" s="206" t="s">
        <v>949</v>
      </c>
      <c r="S13" s="206" t="s">
        <v>949</v>
      </c>
      <c r="T13" s="206" t="s">
        <v>949</v>
      </c>
      <c r="U13" s="206" t="s">
        <v>949</v>
      </c>
      <c r="V13" s="206" t="s">
        <v>949</v>
      </c>
      <c r="W13" s="206" t="s">
        <v>949</v>
      </c>
      <c r="X13" s="206" t="s">
        <v>949</v>
      </c>
      <c r="Y13" s="206" t="s">
        <v>949</v>
      </c>
      <c r="Z13" s="206" t="s">
        <v>949</v>
      </c>
      <c r="AA13" s="206" t="s">
        <v>949</v>
      </c>
      <c r="AB13" s="206" t="s">
        <v>949</v>
      </c>
      <c r="AC13" s="206" t="s">
        <v>949</v>
      </c>
      <c r="AH13" s="181" t="s">
        <v>1801</v>
      </c>
      <c r="AI13" s="181" t="s">
        <v>1802</v>
      </c>
    </row>
    <row r="14" spans="1:36" ht="135" x14ac:dyDescent="0.25">
      <c r="A14" s="193"/>
      <c r="B14" s="193"/>
      <c r="C14" s="193"/>
      <c r="D14" s="193"/>
      <c r="E14" s="179"/>
      <c r="F14" s="193" t="s">
        <v>1156</v>
      </c>
      <c r="G14" s="193"/>
      <c r="I14" s="193"/>
      <c r="J14" s="193"/>
      <c r="K14" s="193"/>
      <c r="L14" s="181"/>
      <c r="M14" s="169" t="s">
        <v>949</v>
      </c>
      <c r="N14" s="181"/>
      <c r="O14" s="193"/>
      <c r="P14" s="207" t="s">
        <v>949</v>
      </c>
      <c r="Q14" s="207" t="s">
        <v>949</v>
      </c>
      <c r="R14" s="206" t="s">
        <v>949</v>
      </c>
      <c r="S14" s="206" t="s">
        <v>949</v>
      </c>
      <c r="T14" s="206" t="s">
        <v>949</v>
      </c>
      <c r="U14" s="206" t="s">
        <v>949</v>
      </c>
      <c r="V14" s="206" t="s">
        <v>949</v>
      </c>
      <c r="W14" s="181" t="s">
        <v>1803</v>
      </c>
      <c r="X14" s="206" t="s">
        <v>949</v>
      </c>
      <c r="Y14" s="206" t="s">
        <v>949</v>
      </c>
      <c r="Z14" s="206" t="s">
        <v>949</v>
      </c>
      <c r="AA14" s="206" t="s">
        <v>949</v>
      </c>
      <c r="AB14" s="206" t="s">
        <v>949</v>
      </c>
      <c r="AC14" s="206" t="s">
        <v>949</v>
      </c>
      <c r="AD14" s="181"/>
      <c r="AE14" s="181"/>
      <c r="AF14" s="181"/>
      <c r="AG14" s="181"/>
      <c r="AI14" s="181"/>
      <c r="AJ14" s="181"/>
    </row>
    <row r="15" spans="1:36" ht="225" x14ac:dyDescent="0.25">
      <c r="A15" s="193"/>
      <c r="B15" s="193"/>
      <c r="C15" s="193"/>
      <c r="D15" s="193"/>
      <c r="E15" s="179"/>
      <c r="F15" s="193" t="s">
        <v>1172</v>
      </c>
      <c r="G15" s="193"/>
      <c r="H15" s="193"/>
      <c r="I15" s="193"/>
      <c r="J15" s="193"/>
      <c r="K15" s="193"/>
      <c r="L15" s="181"/>
      <c r="M15" s="169" t="s">
        <v>3095</v>
      </c>
      <c r="N15" s="181"/>
      <c r="P15" s="208" t="s">
        <v>3188</v>
      </c>
      <c r="Q15" s="207" t="s">
        <v>3189</v>
      </c>
      <c r="R15" s="169" t="s">
        <v>1838</v>
      </c>
      <c r="S15" s="169" t="s">
        <v>949</v>
      </c>
      <c r="T15" s="169" t="s">
        <v>4</v>
      </c>
      <c r="U15" s="169" t="s">
        <v>3190</v>
      </c>
      <c r="V15" s="169" t="s">
        <v>3046</v>
      </c>
      <c r="W15" s="181" t="s">
        <v>1804</v>
      </c>
      <c r="X15" s="169" t="s">
        <v>1838</v>
      </c>
      <c r="Y15" s="206" t="s">
        <v>949</v>
      </c>
      <c r="Z15" s="206" t="s">
        <v>949</v>
      </c>
      <c r="AA15" s="206" t="s">
        <v>949</v>
      </c>
      <c r="AB15" s="206" t="s">
        <v>949</v>
      </c>
      <c r="AC15" s="206" t="s">
        <v>949</v>
      </c>
      <c r="AD15" s="181"/>
      <c r="AE15" s="181"/>
      <c r="AF15" s="181"/>
      <c r="AG15" s="181"/>
      <c r="AH15" s="181" t="s">
        <v>1805</v>
      </c>
    </row>
    <row r="16" spans="1:36" ht="75" x14ac:dyDescent="0.25">
      <c r="A16" s="193"/>
      <c r="B16" s="193"/>
      <c r="C16" s="193"/>
      <c r="D16" s="193"/>
      <c r="E16" s="179"/>
      <c r="F16" s="193" t="s">
        <v>1806</v>
      </c>
      <c r="G16" s="193"/>
      <c r="H16" s="193"/>
      <c r="I16" s="193"/>
      <c r="J16" s="193"/>
      <c r="K16" s="193"/>
      <c r="L16" s="181"/>
      <c r="M16" s="169" t="s">
        <v>3095</v>
      </c>
      <c r="N16" s="181"/>
      <c r="P16" s="208" t="s">
        <v>3188</v>
      </c>
      <c r="Q16" s="207" t="s">
        <v>3189</v>
      </c>
      <c r="R16" s="169" t="s">
        <v>1838</v>
      </c>
      <c r="S16" s="169" t="s">
        <v>949</v>
      </c>
      <c r="T16" s="169" t="s">
        <v>4</v>
      </c>
      <c r="U16" s="169" t="s">
        <v>3190</v>
      </c>
      <c r="V16" s="169" t="s">
        <v>3046</v>
      </c>
      <c r="W16" s="181" t="s">
        <v>1807</v>
      </c>
      <c r="X16" s="169" t="s">
        <v>1838</v>
      </c>
      <c r="Y16" s="206" t="s">
        <v>949</v>
      </c>
      <c r="Z16" s="206" t="s">
        <v>949</v>
      </c>
      <c r="AA16" s="206" t="s">
        <v>949</v>
      </c>
      <c r="AB16" s="206" t="s">
        <v>949</v>
      </c>
      <c r="AC16" s="206" t="s">
        <v>949</v>
      </c>
      <c r="AD16" s="181"/>
      <c r="AE16" s="181"/>
      <c r="AF16" s="181"/>
      <c r="AG16" s="181"/>
      <c r="AH16" s="181" t="s">
        <v>1808</v>
      </c>
    </row>
    <row r="17" spans="1:35" s="196" customFormat="1" ht="6.75" customHeight="1" x14ac:dyDescent="0.25">
      <c r="A17" s="195"/>
      <c r="B17" s="195"/>
      <c r="C17" s="195"/>
      <c r="D17" s="195"/>
      <c r="E17" s="195"/>
      <c r="F17" s="195"/>
      <c r="G17" s="195"/>
      <c r="H17" s="195"/>
      <c r="I17" s="195"/>
      <c r="J17" s="195"/>
      <c r="K17" s="195"/>
      <c r="O17" s="195"/>
      <c r="P17" s="197"/>
      <c r="Q17" s="197"/>
      <c r="AH17" s="198"/>
    </row>
    <row r="18" spans="1:35" ht="195" x14ac:dyDescent="0.25">
      <c r="A18" s="193" t="s">
        <v>366</v>
      </c>
      <c r="B18" s="193"/>
      <c r="C18" s="193"/>
      <c r="D18" s="181" t="s">
        <v>1173</v>
      </c>
      <c r="E18" s="193" t="s">
        <v>1809</v>
      </c>
      <c r="F18" s="200" t="s">
        <v>1175</v>
      </c>
      <c r="G18" s="193"/>
      <c r="H18" s="193" t="s">
        <v>1810</v>
      </c>
      <c r="I18" s="193" t="s">
        <v>1811</v>
      </c>
      <c r="J18" s="193" t="s">
        <v>1813</v>
      </c>
      <c r="K18" s="193" t="s">
        <v>1812</v>
      </c>
      <c r="M18" s="206" t="s">
        <v>949</v>
      </c>
      <c r="N18" s="199" t="s">
        <v>1800</v>
      </c>
      <c r="O18" s="193" t="s">
        <v>1814</v>
      </c>
      <c r="P18" s="207" t="s">
        <v>3191</v>
      </c>
      <c r="Q18" s="207" t="s">
        <v>3192</v>
      </c>
      <c r="R18" s="169" t="s">
        <v>1838</v>
      </c>
      <c r="S18" s="169" t="s">
        <v>949</v>
      </c>
      <c r="T18" s="169" t="s">
        <v>3129</v>
      </c>
      <c r="U18" s="169" t="s">
        <v>949</v>
      </c>
      <c r="V18" s="169" t="s">
        <v>3109</v>
      </c>
      <c r="W18" s="206" t="s">
        <v>949</v>
      </c>
      <c r="X18" s="206" t="s">
        <v>949</v>
      </c>
      <c r="Y18" s="206" t="s">
        <v>949</v>
      </c>
      <c r="Z18" s="206" t="s">
        <v>949</v>
      </c>
      <c r="AA18" s="206" t="s">
        <v>949</v>
      </c>
      <c r="AB18" s="206" t="s">
        <v>949</v>
      </c>
      <c r="AC18" s="169" t="s">
        <v>3193</v>
      </c>
      <c r="AH18" s="181" t="s">
        <v>1815</v>
      </c>
    </row>
    <row r="19" spans="1:35" ht="30" x14ac:dyDescent="0.25">
      <c r="A19" s="193"/>
      <c r="B19" s="193"/>
      <c r="C19" s="193"/>
      <c r="D19" s="181"/>
      <c r="E19" s="193"/>
      <c r="F19" s="193" t="s">
        <v>1816</v>
      </c>
      <c r="G19" s="193"/>
      <c r="H19" s="193"/>
      <c r="I19" s="193"/>
      <c r="J19" s="193"/>
      <c r="K19" s="193"/>
      <c r="N19" s="199"/>
      <c r="O19" s="193"/>
      <c r="P19" s="179"/>
      <c r="Q19" s="179"/>
    </row>
    <row r="20" spans="1:35" ht="195" x14ac:dyDescent="0.25">
      <c r="A20" s="193"/>
      <c r="B20" s="193"/>
      <c r="C20" s="193"/>
      <c r="D20" s="181"/>
      <c r="E20" s="193"/>
      <c r="F20" s="193" t="s">
        <v>1817</v>
      </c>
      <c r="G20" s="193"/>
      <c r="H20" s="193"/>
      <c r="I20" s="193"/>
      <c r="J20" s="193"/>
      <c r="K20" s="193"/>
      <c r="O20" s="193"/>
      <c r="P20" s="179"/>
      <c r="Q20" s="179"/>
      <c r="AH20" s="181" t="s">
        <v>1818</v>
      </c>
    </row>
    <row r="21" spans="1:35" x14ac:dyDescent="0.25">
      <c r="A21" s="193"/>
      <c r="B21" s="193"/>
      <c r="C21" s="193"/>
      <c r="D21" s="181"/>
      <c r="E21" s="193"/>
      <c r="F21" s="193"/>
      <c r="G21" s="193"/>
      <c r="H21" s="193"/>
      <c r="I21" s="193"/>
      <c r="J21" s="193"/>
      <c r="K21" s="193"/>
      <c r="O21" s="193"/>
      <c r="P21" s="179"/>
      <c r="Q21" s="179"/>
    </row>
    <row r="22" spans="1:35" ht="135" x14ac:dyDescent="0.25">
      <c r="A22" s="193"/>
      <c r="B22" s="193"/>
      <c r="C22" s="193"/>
      <c r="E22" s="193" t="s">
        <v>1819</v>
      </c>
      <c r="F22" s="200" t="s">
        <v>1820</v>
      </c>
      <c r="G22" s="193"/>
      <c r="H22" s="193"/>
      <c r="I22" s="193"/>
      <c r="J22" s="193"/>
      <c r="K22" s="193"/>
      <c r="M22" s="206" t="s">
        <v>949</v>
      </c>
      <c r="N22" s="194" t="s">
        <v>1589</v>
      </c>
      <c r="O22" s="193" t="s">
        <v>1821</v>
      </c>
      <c r="P22" s="207" t="s">
        <v>3191</v>
      </c>
      <c r="Q22" s="207" t="s">
        <v>3192</v>
      </c>
      <c r="R22" s="169" t="s">
        <v>1838</v>
      </c>
      <c r="S22" s="169" t="s">
        <v>949</v>
      </c>
      <c r="T22" s="169" t="s">
        <v>3129</v>
      </c>
      <c r="U22" s="169" t="s">
        <v>949</v>
      </c>
      <c r="V22" s="169" t="s">
        <v>3109</v>
      </c>
      <c r="W22" s="206" t="s">
        <v>949</v>
      </c>
      <c r="X22" s="206" t="s">
        <v>949</v>
      </c>
      <c r="Y22" s="206" t="s">
        <v>949</v>
      </c>
      <c r="Z22" s="206" t="s">
        <v>949</v>
      </c>
      <c r="AA22" s="206" t="s">
        <v>949</v>
      </c>
      <c r="AB22" s="206" t="s">
        <v>949</v>
      </c>
      <c r="AC22" s="169" t="s">
        <v>3193</v>
      </c>
      <c r="AH22" s="181" t="s">
        <v>1822</v>
      </c>
    </row>
    <row r="23" spans="1:35" ht="90" x14ac:dyDescent="0.25">
      <c r="A23" s="193"/>
      <c r="B23" s="193"/>
      <c r="C23" s="193"/>
      <c r="E23" s="193"/>
      <c r="F23" s="193" t="s">
        <v>1823</v>
      </c>
      <c r="G23" s="193"/>
      <c r="H23" s="193"/>
      <c r="I23" s="193"/>
      <c r="J23" s="193"/>
      <c r="K23" s="193"/>
      <c r="O23" s="193"/>
      <c r="P23" s="179"/>
      <c r="Q23" s="179"/>
      <c r="AH23" s="181" t="s">
        <v>1824</v>
      </c>
    </row>
    <row r="24" spans="1:35" ht="45" x14ac:dyDescent="0.25">
      <c r="A24" s="193"/>
      <c r="B24" s="193"/>
      <c r="C24" s="193"/>
      <c r="E24" s="193"/>
      <c r="F24" s="193" t="s">
        <v>1825</v>
      </c>
      <c r="G24" s="193"/>
      <c r="H24" s="193"/>
      <c r="I24" s="193"/>
      <c r="J24" s="193"/>
      <c r="K24" s="193"/>
      <c r="O24" s="193"/>
      <c r="P24" s="179"/>
      <c r="Q24" s="179"/>
    </row>
    <row r="25" spans="1:35" ht="45" x14ac:dyDescent="0.25">
      <c r="A25" s="193"/>
      <c r="B25" s="193"/>
      <c r="C25" s="193"/>
      <c r="E25" s="193"/>
      <c r="F25" s="193" t="s">
        <v>1826</v>
      </c>
      <c r="G25" s="193"/>
      <c r="H25" s="193"/>
      <c r="I25" s="193"/>
      <c r="J25" s="193"/>
      <c r="K25" s="193"/>
      <c r="O25" s="193"/>
      <c r="P25" s="179"/>
      <c r="Q25" s="179"/>
    </row>
    <row r="26" spans="1:35" ht="90" x14ac:dyDescent="0.25">
      <c r="A26" s="193"/>
      <c r="B26" s="193"/>
      <c r="C26" s="193"/>
      <c r="E26" s="193"/>
      <c r="F26" s="193" t="s">
        <v>1827</v>
      </c>
      <c r="G26" s="193"/>
      <c r="H26" s="193"/>
      <c r="I26" s="193"/>
      <c r="J26" s="193"/>
      <c r="K26" s="193"/>
      <c r="L26" s="181"/>
      <c r="M26" s="181"/>
      <c r="O26" s="193"/>
      <c r="P26" s="179"/>
      <c r="Q26" s="179"/>
      <c r="AH26" s="181" t="s">
        <v>1828</v>
      </c>
      <c r="AI26" s="181" t="s">
        <v>1829</v>
      </c>
    </row>
    <row r="27" spans="1:35" s="196" customFormat="1" ht="7.5" customHeight="1" x14ac:dyDescent="0.25">
      <c r="A27" s="195"/>
      <c r="B27" s="195"/>
      <c r="C27" s="195"/>
      <c r="D27" s="197"/>
      <c r="E27" s="195"/>
      <c r="F27" s="195"/>
      <c r="G27" s="195"/>
      <c r="H27" s="195"/>
      <c r="I27" s="195"/>
      <c r="J27" s="195"/>
      <c r="K27" s="195"/>
      <c r="O27" s="195"/>
      <c r="P27" s="197"/>
      <c r="Q27" s="197"/>
      <c r="AH27" s="198"/>
    </row>
    <row r="28" spans="1:35" ht="255" x14ac:dyDescent="0.25">
      <c r="A28" s="193"/>
      <c r="B28" s="193"/>
      <c r="C28" s="193"/>
      <c r="D28" s="181" t="s">
        <v>1211</v>
      </c>
      <c r="E28" s="193" t="s">
        <v>1830</v>
      </c>
      <c r="F28" s="200" t="s">
        <v>1831</v>
      </c>
      <c r="H28" s="193" t="s">
        <v>1832</v>
      </c>
      <c r="I28" s="193" t="s">
        <v>1833</v>
      </c>
      <c r="J28" s="193" t="s">
        <v>1835</v>
      </c>
      <c r="K28" s="193" t="s">
        <v>1834</v>
      </c>
      <c r="M28" s="206" t="s">
        <v>3095</v>
      </c>
      <c r="N28" s="199" t="s">
        <v>1837</v>
      </c>
      <c r="O28" s="193" t="s">
        <v>1836</v>
      </c>
      <c r="P28" s="207" t="s">
        <v>3195</v>
      </c>
      <c r="Q28" s="207" t="s">
        <v>3194</v>
      </c>
      <c r="R28" s="181" t="s">
        <v>1838</v>
      </c>
      <c r="S28" s="169" t="s">
        <v>949</v>
      </c>
      <c r="T28" s="169" t="s">
        <v>4</v>
      </c>
      <c r="U28" s="169" t="s">
        <v>1838</v>
      </c>
      <c r="V28" s="169" t="s">
        <v>3046</v>
      </c>
      <c r="W28" s="206" t="s">
        <v>1838</v>
      </c>
      <c r="X28" s="206" t="s">
        <v>1838</v>
      </c>
      <c r="Y28" s="206" t="s">
        <v>949</v>
      </c>
      <c r="Z28" s="206" t="s">
        <v>949</v>
      </c>
      <c r="AA28" s="206" t="s">
        <v>949</v>
      </c>
      <c r="AB28" s="206" t="s">
        <v>949</v>
      </c>
      <c r="AC28" s="206" t="s">
        <v>949</v>
      </c>
      <c r="AH28" s="181" t="s">
        <v>1839</v>
      </c>
    </row>
    <row r="29" spans="1:35" ht="105" x14ac:dyDescent="0.25">
      <c r="A29" s="193"/>
      <c r="B29" s="193"/>
      <c r="C29" s="193"/>
      <c r="D29" s="181"/>
      <c r="E29" s="193"/>
      <c r="F29" s="199" t="s">
        <v>1840</v>
      </c>
      <c r="G29" s="193"/>
      <c r="H29" s="193"/>
      <c r="I29" s="193"/>
      <c r="J29" s="193"/>
      <c r="K29" s="193"/>
      <c r="O29" s="193"/>
      <c r="P29" s="179"/>
      <c r="Q29" s="179"/>
    </row>
    <row r="30" spans="1:35" ht="105" x14ac:dyDescent="0.25">
      <c r="A30" s="193"/>
      <c r="B30" s="193"/>
      <c r="C30" s="193"/>
      <c r="D30" s="181"/>
      <c r="E30" s="193"/>
      <c r="F30" s="200" t="s">
        <v>1841</v>
      </c>
      <c r="G30" s="193"/>
      <c r="H30" s="193"/>
      <c r="I30" s="193"/>
      <c r="J30" s="193"/>
      <c r="K30" s="193"/>
      <c r="O30" s="193"/>
      <c r="P30" s="179"/>
      <c r="Q30" s="179"/>
      <c r="AH30" s="181" t="s">
        <v>1842</v>
      </c>
      <c r="AI30" s="181" t="s">
        <v>1843</v>
      </c>
    </row>
    <row r="31" spans="1:35" ht="90" x14ac:dyDescent="0.25">
      <c r="A31" s="193"/>
      <c r="B31" s="193"/>
      <c r="C31" s="193"/>
      <c r="D31" s="181"/>
      <c r="E31" s="193"/>
      <c r="F31" s="201" t="s">
        <v>1844</v>
      </c>
      <c r="G31" s="193"/>
      <c r="H31" s="193"/>
      <c r="I31" s="193"/>
      <c r="J31" s="193"/>
      <c r="K31" s="193"/>
      <c r="O31" s="193"/>
      <c r="P31" s="179"/>
      <c r="Q31" s="179"/>
    </row>
    <row r="32" spans="1:35" ht="90" x14ac:dyDescent="0.25">
      <c r="A32" s="193"/>
      <c r="B32" s="193"/>
      <c r="C32" s="193"/>
      <c r="D32" s="181"/>
      <c r="E32" s="193"/>
      <c r="F32" s="200" t="s">
        <v>1845</v>
      </c>
      <c r="G32" s="193"/>
      <c r="H32" s="193"/>
      <c r="I32" s="193"/>
      <c r="J32" s="193"/>
      <c r="K32" s="193"/>
      <c r="O32" s="193"/>
      <c r="P32" s="179"/>
      <c r="Q32" s="179"/>
      <c r="AH32" s="181" t="s">
        <v>1846</v>
      </c>
      <c r="AI32" s="181" t="s">
        <v>1847</v>
      </c>
    </row>
    <row r="33" spans="1:35" ht="90" x14ac:dyDescent="0.25">
      <c r="A33" s="193"/>
      <c r="B33" s="193"/>
      <c r="C33" s="193"/>
      <c r="D33" s="181"/>
      <c r="E33" s="193"/>
      <c r="F33" s="201" t="s">
        <v>1848</v>
      </c>
      <c r="G33" s="193"/>
      <c r="H33" s="193"/>
      <c r="I33" s="193"/>
      <c r="J33" s="193"/>
      <c r="K33" s="193"/>
      <c r="O33" s="193"/>
      <c r="P33" s="179"/>
      <c r="Q33" s="179"/>
      <c r="AH33" s="181" t="s">
        <v>1849</v>
      </c>
    </row>
    <row r="34" spans="1:35" s="196" customFormat="1" ht="7.5" customHeight="1" x14ac:dyDescent="0.25">
      <c r="A34" s="195"/>
      <c r="B34" s="195"/>
      <c r="C34" s="195"/>
      <c r="D34" s="197"/>
      <c r="E34" s="195"/>
      <c r="F34" s="195"/>
      <c r="G34" s="195"/>
      <c r="H34" s="195"/>
      <c r="I34" s="195"/>
      <c r="J34" s="195"/>
      <c r="K34" s="195"/>
      <c r="O34" s="195"/>
      <c r="P34" s="197"/>
      <c r="Q34" s="197"/>
      <c r="AH34" s="198"/>
    </row>
    <row r="35" spans="1:35" ht="255" x14ac:dyDescent="0.25">
      <c r="A35" s="193"/>
      <c r="B35" s="193"/>
      <c r="C35" s="193"/>
      <c r="D35" s="181" t="s">
        <v>1211</v>
      </c>
      <c r="E35" s="193" t="s">
        <v>1850</v>
      </c>
      <c r="F35" s="200" t="s">
        <v>1831</v>
      </c>
      <c r="H35" s="193" t="s">
        <v>1832</v>
      </c>
      <c r="I35" s="193" t="s">
        <v>1851</v>
      </c>
      <c r="J35" s="193" t="s">
        <v>1853</v>
      </c>
      <c r="K35" s="193" t="s">
        <v>1852</v>
      </c>
      <c r="M35" s="206" t="s">
        <v>3095</v>
      </c>
      <c r="N35" s="199" t="s">
        <v>1837</v>
      </c>
      <c r="O35" s="193" t="s">
        <v>1854</v>
      </c>
      <c r="P35" s="207" t="s">
        <v>3195</v>
      </c>
      <c r="Q35" s="207" t="s">
        <v>3194</v>
      </c>
      <c r="R35" s="181" t="s">
        <v>1838</v>
      </c>
      <c r="S35" s="169" t="s">
        <v>949</v>
      </c>
      <c r="T35" s="169" t="s">
        <v>4</v>
      </c>
      <c r="U35" s="169" t="s">
        <v>1838</v>
      </c>
      <c r="V35" s="169" t="s">
        <v>3046</v>
      </c>
      <c r="W35" s="206" t="s">
        <v>1838</v>
      </c>
      <c r="X35" s="206" t="s">
        <v>1838</v>
      </c>
      <c r="Y35" s="206" t="s">
        <v>949</v>
      </c>
      <c r="Z35" s="206" t="s">
        <v>949</v>
      </c>
      <c r="AA35" s="206" t="s">
        <v>949</v>
      </c>
      <c r="AB35" s="206" t="s">
        <v>949</v>
      </c>
      <c r="AH35" s="181" t="s">
        <v>1855</v>
      </c>
    </row>
    <row r="36" spans="1:35" x14ac:dyDescent="0.25">
      <c r="A36" s="193"/>
      <c r="B36" s="193"/>
      <c r="C36" s="193"/>
      <c r="D36" s="193"/>
      <c r="E36" s="193"/>
      <c r="F36" s="193" t="s">
        <v>1856</v>
      </c>
      <c r="G36" s="193"/>
      <c r="H36" s="193"/>
      <c r="I36" s="193"/>
      <c r="J36" s="193"/>
      <c r="K36" s="193"/>
      <c r="O36" s="193"/>
      <c r="P36" s="179"/>
      <c r="Q36" s="179"/>
    </row>
    <row r="37" spans="1:35" ht="105" x14ac:dyDescent="0.25">
      <c r="A37" s="193"/>
      <c r="B37" s="193"/>
      <c r="C37" s="193"/>
      <c r="D37" s="181"/>
      <c r="E37" s="193"/>
      <c r="F37" s="200" t="s">
        <v>1841</v>
      </c>
      <c r="G37" s="193"/>
      <c r="H37" s="193"/>
      <c r="I37" s="193"/>
      <c r="J37" s="193"/>
      <c r="K37" s="193"/>
      <c r="O37" s="193"/>
      <c r="P37" s="179"/>
      <c r="Q37" s="179"/>
      <c r="AH37" s="181" t="s">
        <v>1842</v>
      </c>
      <c r="AI37" s="181" t="s">
        <v>1843</v>
      </c>
    </row>
    <row r="38" spans="1:35" ht="45" x14ac:dyDescent="0.25">
      <c r="A38" s="193"/>
      <c r="B38" s="193"/>
      <c r="C38" s="193"/>
      <c r="D38" s="181"/>
      <c r="E38" s="193"/>
      <c r="F38" s="201" t="s">
        <v>1857</v>
      </c>
      <c r="G38" s="193"/>
      <c r="H38" s="193"/>
      <c r="I38" s="193"/>
      <c r="J38" s="193"/>
      <c r="K38" s="193"/>
      <c r="O38" s="193"/>
      <c r="P38" s="179"/>
      <c r="Q38" s="179"/>
    </row>
    <row r="39" spans="1:35" ht="90" x14ac:dyDescent="0.25">
      <c r="A39" s="193"/>
      <c r="B39" s="193"/>
      <c r="C39" s="193"/>
      <c r="D39" s="181"/>
      <c r="E39" s="193"/>
      <c r="F39" s="200" t="s">
        <v>1845</v>
      </c>
      <c r="G39" s="193"/>
      <c r="H39" s="193"/>
      <c r="I39" s="193"/>
      <c r="J39" s="193"/>
      <c r="K39" s="193"/>
      <c r="O39" s="193"/>
      <c r="P39" s="179"/>
      <c r="Q39" s="179"/>
      <c r="AH39" s="181" t="s">
        <v>1846</v>
      </c>
      <c r="AI39" s="181" t="s">
        <v>1847</v>
      </c>
    </row>
    <row r="40" spans="1:35" ht="90" x14ac:dyDescent="0.25">
      <c r="A40" s="193"/>
      <c r="B40" s="193"/>
      <c r="C40" s="193"/>
      <c r="D40" s="181"/>
      <c r="E40" s="193"/>
      <c r="F40" s="201" t="s">
        <v>1848</v>
      </c>
      <c r="G40" s="193"/>
      <c r="H40" s="193"/>
      <c r="I40" s="193"/>
      <c r="J40" s="193"/>
      <c r="K40" s="193"/>
      <c r="O40" s="193"/>
      <c r="P40" s="179"/>
      <c r="Q40" s="179"/>
      <c r="AH40" s="181" t="s">
        <v>1849</v>
      </c>
    </row>
    <row r="41" spans="1:35" s="196" customFormat="1" ht="7.5" customHeight="1" x14ac:dyDescent="0.25">
      <c r="A41" s="195"/>
      <c r="B41" s="195"/>
      <c r="C41" s="195"/>
      <c r="D41" s="197"/>
      <c r="E41" s="195"/>
      <c r="F41" s="195"/>
      <c r="G41" s="195"/>
      <c r="H41" s="195"/>
      <c r="I41" s="195"/>
      <c r="J41" s="195"/>
      <c r="K41" s="195"/>
      <c r="O41" s="195"/>
      <c r="P41" s="197"/>
      <c r="Q41" s="197"/>
      <c r="AH41" s="198"/>
    </row>
    <row r="42" spans="1:35" ht="315" x14ac:dyDescent="0.25">
      <c r="A42" s="193"/>
      <c r="B42" s="193"/>
      <c r="C42" s="193"/>
      <c r="D42" s="181" t="s">
        <v>1211</v>
      </c>
      <c r="E42" s="193" t="s">
        <v>1858</v>
      </c>
      <c r="F42" s="200" t="s">
        <v>1859</v>
      </c>
      <c r="H42" s="193" t="s">
        <v>1860</v>
      </c>
      <c r="I42" s="193" t="s">
        <v>1861</v>
      </c>
      <c r="J42" s="193" t="s">
        <v>1863</v>
      </c>
      <c r="K42" s="193" t="s">
        <v>1862</v>
      </c>
      <c r="M42" s="206" t="s">
        <v>3095</v>
      </c>
      <c r="N42" s="199" t="s">
        <v>1837</v>
      </c>
      <c r="O42" s="193" t="s">
        <v>1864</v>
      </c>
      <c r="P42" s="207" t="s">
        <v>3195</v>
      </c>
      <c r="Q42" s="207" t="s">
        <v>3194</v>
      </c>
      <c r="R42" s="181" t="s">
        <v>1838</v>
      </c>
      <c r="S42" s="169" t="s">
        <v>949</v>
      </c>
      <c r="T42" s="169" t="s">
        <v>4</v>
      </c>
      <c r="U42" s="169" t="s">
        <v>1838</v>
      </c>
      <c r="V42" s="169" t="s">
        <v>3046</v>
      </c>
      <c r="W42" s="206" t="s">
        <v>1838</v>
      </c>
      <c r="X42" s="206" t="s">
        <v>1838</v>
      </c>
      <c r="Y42" s="206" t="s">
        <v>949</v>
      </c>
      <c r="Z42" s="206" t="s">
        <v>949</v>
      </c>
      <c r="AA42" s="206" t="s">
        <v>949</v>
      </c>
      <c r="AB42" s="206" t="s">
        <v>949</v>
      </c>
      <c r="AH42" s="181" t="s">
        <v>1865</v>
      </c>
    </row>
    <row r="43" spans="1:35" ht="30" x14ac:dyDescent="0.25">
      <c r="A43" s="193"/>
      <c r="B43" s="193"/>
      <c r="C43" s="193"/>
      <c r="D43" s="193"/>
      <c r="E43" s="193"/>
      <c r="F43" s="201" t="s">
        <v>1866</v>
      </c>
      <c r="G43" s="193"/>
      <c r="H43" s="193"/>
      <c r="I43" s="193"/>
      <c r="J43" s="193"/>
      <c r="K43" s="193"/>
      <c r="O43" s="193"/>
      <c r="P43" s="179"/>
      <c r="Q43" s="179"/>
    </row>
    <row r="44" spans="1:35" ht="45" x14ac:dyDescent="0.25">
      <c r="A44" s="193"/>
      <c r="B44" s="193"/>
      <c r="C44" s="193"/>
      <c r="D44" s="181"/>
      <c r="E44" s="193"/>
      <c r="F44" s="200" t="s">
        <v>1867</v>
      </c>
      <c r="H44" s="193" t="s">
        <v>1860</v>
      </c>
      <c r="I44" s="193"/>
      <c r="J44" s="193"/>
      <c r="K44" s="193"/>
      <c r="N44" s="199"/>
      <c r="O44" s="193"/>
      <c r="P44" s="179"/>
      <c r="Q44" s="179"/>
      <c r="R44" s="181"/>
      <c r="S44" s="181"/>
      <c r="T44" s="181"/>
      <c r="U44" s="181"/>
      <c r="V44" s="181"/>
    </row>
    <row r="45" spans="1:35" ht="60" x14ac:dyDescent="0.25">
      <c r="A45" s="193"/>
      <c r="B45" s="193"/>
      <c r="C45" s="193"/>
      <c r="D45" s="193"/>
      <c r="E45" s="193"/>
      <c r="F45" s="201" t="s">
        <v>1868</v>
      </c>
      <c r="G45" s="193"/>
      <c r="H45" s="193"/>
      <c r="I45" s="193"/>
      <c r="J45" s="193"/>
      <c r="K45" s="193"/>
      <c r="O45" s="193"/>
      <c r="P45" s="179"/>
      <c r="Q45" s="179"/>
    </row>
    <row r="46" spans="1:35" s="204" customFormat="1" ht="6.75" customHeight="1" x14ac:dyDescent="0.25">
      <c r="A46" s="202"/>
      <c r="B46" s="202"/>
      <c r="C46" s="202"/>
      <c r="D46" s="203"/>
      <c r="E46" s="202"/>
      <c r="F46" s="202"/>
      <c r="G46" s="202"/>
      <c r="H46" s="202"/>
      <c r="I46" s="202"/>
      <c r="J46" s="202"/>
      <c r="K46" s="202"/>
      <c r="O46" s="202"/>
      <c r="P46" s="205"/>
      <c r="Q46" s="205"/>
      <c r="AH46" s="203"/>
    </row>
    <row r="47" spans="1:35" ht="45" x14ac:dyDescent="0.25">
      <c r="A47" s="193"/>
      <c r="B47" s="193"/>
      <c r="C47" s="193"/>
      <c r="D47" s="193" t="s">
        <v>1772</v>
      </c>
      <c r="E47" s="193"/>
      <c r="F47" s="193"/>
      <c r="G47" s="193"/>
      <c r="H47" s="193"/>
      <c r="I47" s="193"/>
      <c r="J47" s="193"/>
      <c r="K47" s="193"/>
      <c r="O47" s="193"/>
      <c r="P47" s="179"/>
      <c r="Q47" s="179"/>
    </row>
    <row r="48" spans="1:35" s="181" customFormat="1" x14ac:dyDescent="0.25"/>
    <row r="49" s="181" customFormat="1" x14ac:dyDescent="0.25"/>
    <row r="50" s="181" customFormat="1" x14ac:dyDescent="0.25"/>
    <row r="51" s="181" customFormat="1" x14ac:dyDescent="0.25"/>
    <row r="52" s="181" customFormat="1" x14ac:dyDescent="0.25"/>
    <row r="53" s="181" customFormat="1" x14ac:dyDescent="0.25"/>
    <row r="54" s="181" customFormat="1" x14ac:dyDescent="0.25"/>
    <row r="55" s="181" customFormat="1" x14ac:dyDescent="0.25"/>
    <row r="56" s="181" customFormat="1" x14ac:dyDescent="0.25"/>
    <row r="57" s="181" customFormat="1" x14ac:dyDescent="0.25"/>
    <row r="58" s="181" customFormat="1" x14ac:dyDescent="0.25"/>
    <row r="59" s="181" customFormat="1" x14ac:dyDescent="0.25"/>
    <row r="60" s="181" customFormat="1" x14ac:dyDescent="0.25"/>
    <row r="61" s="181" customFormat="1" x14ac:dyDescent="0.25"/>
  </sheetData>
  <mergeCells count="3">
    <mergeCell ref="H1:K1"/>
    <mergeCell ref="AD1:AF1"/>
    <mergeCell ref="N1:S1"/>
  </mergeCells>
  <pageMargins left="0.25" right="0.25" top="0.75" bottom="0.75" header="0.3" footer="0.3"/>
  <pageSetup paperSize="3" scale="45" fitToWidth="2" fitToHeight="0" pageOrder="overThenDown" orientation="landscape" r:id="rId1"/>
  <colBreaks count="1" manualBreakCount="1">
    <brk id="19" max="44" man="1"/>
  </col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87"/>
  <sheetViews>
    <sheetView view="pageBreakPreview" topLeftCell="C1" zoomScale="60" zoomScaleNormal="60" workbookViewId="0">
      <pane ySplit="2" topLeftCell="A18" activePane="bottomLeft" state="frozen"/>
      <selection pane="bottomLeft"/>
    </sheetView>
  </sheetViews>
  <sheetFormatPr defaultRowHeight="15" x14ac:dyDescent="0.25"/>
  <cols>
    <col min="1" max="1" width="9.140625" style="160" customWidth="1"/>
    <col min="2" max="2" width="25.7109375" style="168" customWidth="1"/>
    <col min="3" max="4" width="25.7109375" style="160" customWidth="1"/>
    <col min="5" max="5" width="54.140625" style="160" customWidth="1"/>
    <col min="6" max="6" width="51.140625" style="160" customWidth="1"/>
    <col min="7" max="11" width="25.7109375" style="160" customWidth="1"/>
    <col min="12" max="12" width="12.42578125" style="160" customWidth="1"/>
    <col min="13" max="13" width="9.140625" style="160"/>
    <col min="14" max="14" width="15.28515625" style="160" customWidth="1"/>
    <col min="15" max="17" width="25.7109375" style="160" customWidth="1"/>
    <col min="18" max="23" width="14.140625" style="160" customWidth="1"/>
    <col min="24" max="28" width="13" style="160" customWidth="1"/>
    <col min="29" max="29" width="13" style="194" customWidth="1"/>
    <col min="30" max="33" width="13" style="160" customWidth="1"/>
    <col min="34" max="34" width="42.140625" style="168" customWidth="1"/>
    <col min="35" max="35" width="44.85546875" style="168" customWidth="1"/>
    <col min="36" max="16384" width="9.140625" style="160"/>
  </cols>
  <sheetData>
    <row r="1" spans="1:36" s="168" customFormat="1" x14ac:dyDescent="0.25">
      <c r="A1" s="119"/>
      <c r="B1" s="120"/>
      <c r="C1" s="120"/>
      <c r="D1" s="120"/>
      <c r="E1" s="120"/>
      <c r="F1" s="120"/>
      <c r="G1" s="120"/>
      <c r="H1" s="476" t="s">
        <v>5</v>
      </c>
      <c r="I1" s="477"/>
      <c r="J1" s="477"/>
      <c r="K1" s="478"/>
      <c r="L1" s="145"/>
      <c r="M1" s="144"/>
      <c r="N1" s="480" t="s">
        <v>6</v>
      </c>
      <c r="O1" s="480"/>
      <c r="P1" s="480"/>
      <c r="Q1" s="480"/>
      <c r="R1" s="480"/>
      <c r="S1" s="480"/>
      <c r="T1" s="481" t="s">
        <v>2885</v>
      </c>
      <c r="U1" s="481"/>
      <c r="V1" s="481"/>
      <c r="W1" s="481"/>
      <c r="X1" s="481"/>
      <c r="Y1" s="481"/>
      <c r="Z1" s="481"/>
      <c r="AA1" s="481"/>
      <c r="AB1" s="481"/>
      <c r="AC1" s="481"/>
      <c r="AD1" s="479" t="s">
        <v>2874</v>
      </c>
      <c r="AE1" s="479"/>
      <c r="AF1" s="479"/>
      <c r="AG1" s="167"/>
    </row>
    <row r="2" spans="1:36" s="218" customFormat="1" ht="45.75" thickBot="1" x14ac:dyDescent="0.3">
      <c r="A2" s="209" t="s">
        <v>0</v>
      </c>
      <c r="B2" s="210" t="s">
        <v>2</v>
      </c>
      <c r="C2" s="210" t="s">
        <v>1</v>
      </c>
      <c r="D2" s="210" t="s">
        <v>287</v>
      </c>
      <c r="E2" s="210" t="s">
        <v>1141</v>
      </c>
      <c r="F2" s="210" t="s">
        <v>208</v>
      </c>
      <c r="G2" s="210" t="s">
        <v>7</v>
      </c>
      <c r="H2" s="211" t="s">
        <v>4</v>
      </c>
      <c r="I2" s="211" t="s">
        <v>284</v>
      </c>
      <c r="J2" s="211" t="s">
        <v>285</v>
      </c>
      <c r="K2" s="211" t="s">
        <v>286</v>
      </c>
      <c r="L2" s="212" t="s">
        <v>8</v>
      </c>
      <c r="M2" s="212" t="s">
        <v>2842</v>
      </c>
      <c r="N2" s="213" t="s">
        <v>289</v>
      </c>
      <c r="O2" s="213" t="s">
        <v>2839</v>
      </c>
      <c r="P2" s="213" t="s">
        <v>2865</v>
      </c>
      <c r="Q2" s="213" t="s">
        <v>2866</v>
      </c>
      <c r="R2" s="213" t="s">
        <v>2900</v>
      </c>
      <c r="S2" s="213" t="s">
        <v>2898</v>
      </c>
      <c r="T2" s="214" t="s">
        <v>2849</v>
      </c>
      <c r="U2" s="214" t="s">
        <v>2868</v>
      </c>
      <c r="V2" s="214" t="s">
        <v>2901</v>
      </c>
      <c r="W2" s="214" t="s">
        <v>291</v>
      </c>
      <c r="X2" s="214" t="s">
        <v>292</v>
      </c>
      <c r="Y2" s="215" t="s">
        <v>2888</v>
      </c>
      <c r="Z2" s="215" t="s">
        <v>2871</v>
      </c>
      <c r="AA2" s="215" t="s">
        <v>2869</v>
      </c>
      <c r="AB2" s="215" t="s">
        <v>2886</v>
      </c>
      <c r="AC2" s="188" t="s">
        <v>2899</v>
      </c>
      <c r="AD2" s="216" t="s">
        <v>2859</v>
      </c>
      <c r="AE2" s="216" t="s">
        <v>2860</v>
      </c>
      <c r="AF2" s="216" t="s">
        <v>2861</v>
      </c>
      <c r="AG2" s="217"/>
      <c r="AH2" s="217"/>
      <c r="AI2" s="218" t="s">
        <v>1142</v>
      </c>
    </row>
    <row r="3" spans="1:36" x14ac:dyDescent="0.25">
      <c r="A3" s="152" t="s">
        <v>145</v>
      </c>
      <c r="B3" s="152" t="s">
        <v>146</v>
      </c>
      <c r="C3" s="152"/>
      <c r="D3" s="152"/>
      <c r="E3" s="152"/>
      <c r="F3" s="152"/>
      <c r="G3" s="152"/>
      <c r="H3" s="152"/>
      <c r="I3" s="152"/>
      <c r="J3" s="152"/>
      <c r="K3" s="152"/>
      <c r="O3" s="152"/>
      <c r="P3" s="144"/>
      <c r="Q3" s="144"/>
    </row>
    <row r="4" spans="1:36" x14ac:dyDescent="0.25">
      <c r="A4" s="154" t="s">
        <v>148</v>
      </c>
      <c r="B4" s="154" t="s">
        <v>147</v>
      </c>
      <c r="C4" s="154"/>
      <c r="D4" s="154"/>
      <c r="E4" s="154"/>
      <c r="F4" s="154"/>
      <c r="G4" s="154"/>
      <c r="H4" s="154"/>
      <c r="I4" s="154"/>
      <c r="J4" s="154"/>
      <c r="K4" s="154"/>
      <c r="O4" s="154"/>
      <c r="P4" s="144"/>
      <c r="Q4" s="144"/>
    </row>
    <row r="5" spans="1:36" ht="270" x14ac:dyDescent="0.25">
      <c r="A5" s="154"/>
      <c r="B5" s="154"/>
      <c r="D5" s="168" t="s">
        <v>1143</v>
      </c>
      <c r="E5" s="154" t="s">
        <v>1476</v>
      </c>
      <c r="F5" s="154" t="s">
        <v>1477</v>
      </c>
      <c r="G5" s="154" t="s">
        <v>1146</v>
      </c>
      <c r="H5" s="154" t="s">
        <v>1478</v>
      </c>
      <c r="I5" s="154" t="s">
        <v>1479</v>
      </c>
      <c r="J5" s="154" t="s">
        <v>1481</v>
      </c>
      <c r="K5" s="154" t="s">
        <v>1480</v>
      </c>
      <c r="M5" s="165" t="s">
        <v>3095</v>
      </c>
      <c r="N5" s="161" t="s">
        <v>1151</v>
      </c>
      <c r="O5" s="154" t="s">
        <v>1482</v>
      </c>
      <c r="P5" s="166" t="s">
        <v>3196</v>
      </c>
      <c r="Q5" s="166" t="s">
        <v>3197</v>
      </c>
      <c r="R5" s="165" t="s">
        <v>1838</v>
      </c>
      <c r="S5" s="165" t="s">
        <v>949</v>
      </c>
      <c r="T5" s="165" t="s">
        <v>4</v>
      </c>
      <c r="U5" s="165" t="s">
        <v>3198</v>
      </c>
      <c r="V5" s="165" t="s">
        <v>3046</v>
      </c>
      <c r="W5" s="165" t="s">
        <v>1838</v>
      </c>
      <c r="X5" s="165" t="s">
        <v>1838</v>
      </c>
      <c r="Y5" s="165" t="s">
        <v>949</v>
      </c>
      <c r="Z5" s="165" t="s">
        <v>949</v>
      </c>
      <c r="AA5" s="165" t="s">
        <v>949</v>
      </c>
      <c r="AB5" s="165" t="s">
        <v>949</v>
      </c>
      <c r="AD5" s="165"/>
      <c r="AE5" s="165"/>
      <c r="AF5" s="165"/>
      <c r="AH5" s="168" t="s">
        <v>1483</v>
      </c>
      <c r="AI5" s="168" t="s">
        <v>1484</v>
      </c>
    </row>
    <row r="6" spans="1:36" ht="285" x14ac:dyDescent="0.25">
      <c r="A6" s="154"/>
      <c r="B6" s="154"/>
      <c r="D6" s="168"/>
      <c r="E6" s="154"/>
      <c r="F6" s="154"/>
      <c r="G6" s="154"/>
      <c r="H6" s="154"/>
      <c r="I6" s="154"/>
      <c r="J6" s="154"/>
      <c r="K6" s="154"/>
      <c r="N6" s="161" t="s">
        <v>1486</v>
      </c>
      <c r="O6" s="154" t="s">
        <v>1485</v>
      </c>
      <c r="P6" s="144"/>
      <c r="Q6" s="144"/>
      <c r="R6" s="168" t="s">
        <v>1487</v>
      </c>
      <c r="S6" s="168"/>
      <c r="T6" s="168"/>
      <c r="U6" s="168"/>
      <c r="V6" s="168"/>
    </row>
    <row r="7" spans="1:36" ht="150" x14ac:dyDescent="0.25">
      <c r="A7" s="154"/>
      <c r="B7" s="154"/>
      <c r="D7" s="168"/>
      <c r="E7" s="154"/>
      <c r="F7" s="154" t="s">
        <v>1156</v>
      </c>
      <c r="G7" s="154"/>
      <c r="H7" s="154"/>
      <c r="I7" s="154"/>
      <c r="J7" s="154"/>
      <c r="K7" s="154"/>
      <c r="W7" s="168" t="s">
        <v>1488</v>
      </c>
      <c r="AH7" s="168" t="s">
        <v>1489</v>
      </c>
    </row>
    <row r="8" spans="1:36" s="168" customFormat="1" ht="254.25" customHeight="1" x14ac:dyDescent="0.25">
      <c r="A8" s="154"/>
      <c r="B8" s="154"/>
      <c r="E8" s="154"/>
      <c r="F8" s="154" t="s">
        <v>1158</v>
      </c>
      <c r="G8" s="154"/>
      <c r="H8" s="154"/>
      <c r="I8" s="154"/>
      <c r="J8" s="154"/>
      <c r="K8" s="154"/>
      <c r="O8" s="154"/>
      <c r="P8" s="144"/>
      <c r="Q8" s="144"/>
      <c r="W8" s="168" t="s">
        <v>1490</v>
      </c>
      <c r="AC8" s="194"/>
    </row>
    <row r="9" spans="1:36" ht="232.5" customHeight="1" x14ac:dyDescent="0.25">
      <c r="A9" s="154"/>
      <c r="B9" s="154"/>
      <c r="D9" s="168"/>
      <c r="E9" s="154"/>
      <c r="F9" s="154" t="s">
        <v>1491</v>
      </c>
      <c r="G9" s="154"/>
      <c r="H9" s="154"/>
      <c r="I9" s="154"/>
      <c r="J9" s="154"/>
      <c r="K9" s="154"/>
      <c r="O9" s="154"/>
      <c r="P9" s="144"/>
      <c r="Q9" s="144"/>
      <c r="W9" s="168" t="s">
        <v>1492</v>
      </c>
      <c r="AH9" s="168" t="s">
        <v>1493</v>
      </c>
    </row>
    <row r="10" spans="1:36" s="131" customFormat="1" ht="6.75" customHeight="1" x14ac:dyDescent="0.25">
      <c r="A10" s="121"/>
      <c r="B10" s="121"/>
      <c r="D10" s="121"/>
      <c r="E10" s="121"/>
      <c r="F10" s="121"/>
      <c r="G10" s="121"/>
      <c r="H10" s="121"/>
      <c r="I10" s="121"/>
      <c r="J10" s="121"/>
      <c r="K10" s="121"/>
      <c r="O10" s="121"/>
      <c r="P10" s="123"/>
      <c r="Q10" s="123"/>
      <c r="AC10" s="194"/>
      <c r="AH10" s="122"/>
      <c r="AI10" s="122"/>
    </row>
    <row r="11" spans="1:36" ht="366.75" customHeight="1" x14ac:dyDescent="0.25">
      <c r="A11" s="154"/>
      <c r="B11" s="154"/>
      <c r="C11" s="154"/>
      <c r="D11" s="168" t="s">
        <v>1163</v>
      </c>
      <c r="E11" s="154" t="s">
        <v>1494</v>
      </c>
      <c r="F11" s="154" t="s">
        <v>1495</v>
      </c>
      <c r="G11" s="154" t="s">
        <v>1146</v>
      </c>
      <c r="H11" s="154" t="s">
        <v>1496</v>
      </c>
      <c r="I11" s="154" t="s">
        <v>1497</v>
      </c>
      <c r="J11" s="154" t="s">
        <v>1499</v>
      </c>
      <c r="K11" s="154" t="s">
        <v>1498</v>
      </c>
      <c r="M11" s="165" t="s">
        <v>3095</v>
      </c>
      <c r="N11" s="161" t="s">
        <v>1170</v>
      </c>
      <c r="O11" s="154" t="s">
        <v>1500</v>
      </c>
      <c r="P11" s="166" t="s">
        <v>3199</v>
      </c>
      <c r="Q11" s="166" t="s">
        <v>3200</v>
      </c>
      <c r="R11" s="165" t="s">
        <v>1838</v>
      </c>
      <c r="S11" s="165" t="s">
        <v>949</v>
      </c>
      <c r="T11" s="165" t="s">
        <v>4</v>
      </c>
      <c r="U11" s="165" t="s">
        <v>3198</v>
      </c>
      <c r="V11" s="165" t="s">
        <v>3046</v>
      </c>
      <c r="W11" s="165" t="s">
        <v>1838</v>
      </c>
      <c r="X11" s="165" t="s">
        <v>1838</v>
      </c>
      <c r="Y11" s="165" t="s">
        <v>949</v>
      </c>
      <c r="Z11" s="165" t="s">
        <v>949</v>
      </c>
      <c r="AA11" s="165" t="s">
        <v>949</v>
      </c>
      <c r="AB11" s="165" t="s">
        <v>949</v>
      </c>
      <c r="AC11" s="206" t="s">
        <v>949</v>
      </c>
      <c r="AD11" s="165"/>
      <c r="AE11" s="165"/>
      <c r="AF11" s="165"/>
      <c r="AH11" s="168" t="s">
        <v>1483</v>
      </c>
      <c r="AI11" s="168" t="s">
        <v>1501</v>
      </c>
    </row>
    <row r="12" spans="1:36" ht="300" x14ac:dyDescent="0.25">
      <c r="A12" s="154"/>
      <c r="B12" s="154"/>
      <c r="C12" s="154"/>
      <c r="D12" s="154"/>
      <c r="E12" s="144"/>
      <c r="F12" s="154"/>
      <c r="G12" s="154"/>
      <c r="H12" s="144"/>
      <c r="I12" s="154"/>
      <c r="J12" s="154"/>
      <c r="K12" s="154"/>
      <c r="L12" s="168"/>
      <c r="M12" s="168"/>
      <c r="N12" s="161" t="s">
        <v>1503</v>
      </c>
      <c r="O12" s="154" t="s">
        <v>1502</v>
      </c>
      <c r="P12" s="144"/>
      <c r="Q12" s="144"/>
      <c r="R12" s="168" t="s">
        <v>1487</v>
      </c>
      <c r="S12" s="168"/>
      <c r="T12" s="168"/>
      <c r="U12" s="168"/>
      <c r="V12" s="168"/>
      <c r="W12" s="168"/>
      <c r="X12" s="168"/>
      <c r="Y12" s="168"/>
      <c r="Z12" s="168"/>
      <c r="AA12" s="168"/>
      <c r="AB12" s="168"/>
      <c r="AC12" s="196"/>
      <c r="AD12" s="168"/>
      <c r="AE12" s="168"/>
      <c r="AF12" s="168"/>
      <c r="AG12" s="168"/>
    </row>
    <row r="13" spans="1:36" ht="157.5" customHeight="1" x14ac:dyDescent="0.25">
      <c r="A13" s="154"/>
      <c r="B13" s="154"/>
      <c r="C13" s="154"/>
      <c r="D13" s="154"/>
      <c r="E13" s="144"/>
      <c r="F13" s="154" t="s">
        <v>1156</v>
      </c>
      <c r="G13" s="154" t="s">
        <v>1146</v>
      </c>
      <c r="I13" s="154"/>
      <c r="J13" s="154"/>
      <c r="K13" s="154"/>
      <c r="L13" s="168"/>
      <c r="M13" s="168"/>
      <c r="N13" s="168"/>
      <c r="O13" s="154"/>
      <c r="P13" s="144"/>
      <c r="Q13" s="144"/>
      <c r="R13" s="168"/>
      <c r="S13" s="168"/>
      <c r="T13" s="168"/>
      <c r="U13" s="168"/>
      <c r="V13" s="168"/>
      <c r="W13" s="168" t="s">
        <v>1504</v>
      </c>
      <c r="X13" s="168"/>
      <c r="Y13" s="168"/>
      <c r="Z13" s="168"/>
      <c r="AA13" s="168"/>
      <c r="AB13" s="168"/>
      <c r="AC13" s="206"/>
      <c r="AD13" s="168"/>
      <c r="AE13" s="168"/>
      <c r="AF13" s="168"/>
      <c r="AG13" s="168"/>
      <c r="AJ13" s="168"/>
    </row>
    <row r="14" spans="1:36" ht="210" x14ac:dyDescent="0.25">
      <c r="A14" s="154"/>
      <c r="B14" s="154"/>
      <c r="C14" s="154"/>
      <c r="D14" s="154"/>
      <c r="E14" s="144"/>
      <c r="F14" s="154" t="s">
        <v>1172</v>
      </c>
      <c r="G14" s="154" t="s">
        <v>1146</v>
      </c>
      <c r="H14" s="154"/>
      <c r="I14" s="154"/>
      <c r="J14" s="154"/>
      <c r="K14" s="154"/>
      <c r="L14" s="168"/>
      <c r="M14" s="168"/>
      <c r="N14" s="168"/>
      <c r="O14" s="154"/>
      <c r="P14" s="144"/>
      <c r="Q14" s="144"/>
      <c r="R14" s="168"/>
      <c r="S14" s="168"/>
      <c r="T14" s="168"/>
      <c r="U14" s="168"/>
      <c r="V14" s="168"/>
      <c r="W14" s="168" t="s">
        <v>1505</v>
      </c>
      <c r="X14" s="168"/>
      <c r="Y14" s="168"/>
      <c r="Z14" s="168"/>
      <c r="AA14" s="168"/>
      <c r="AB14" s="168"/>
      <c r="AC14" s="206"/>
      <c r="AD14" s="168"/>
      <c r="AE14" s="168"/>
      <c r="AF14" s="168"/>
      <c r="AG14" s="168"/>
    </row>
    <row r="15" spans="1:36" ht="229.5" customHeight="1" x14ac:dyDescent="0.25">
      <c r="A15" s="154"/>
      <c r="B15" s="154"/>
      <c r="C15" s="154"/>
      <c r="D15" s="154"/>
      <c r="E15" s="144"/>
      <c r="F15" s="154" t="s">
        <v>1491</v>
      </c>
      <c r="G15" s="154" t="s">
        <v>1146</v>
      </c>
      <c r="H15" s="154"/>
      <c r="I15" s="154"/>
      <c r="J15" s="154"/>
      <c r="K15" s="154"/>
      <c r="L15" s="168"/>
      <c r="M15" s="168"/>
      <c r="N15" s="168"/>
      <c r="O15" s="154"/>
      <c r="P15" s="144"/>
      <c r="Q15" s="144"/>
      <c r="R15" s="168"/>
      <c r="S15" s="168"/>
      <c r="T15" s="168"/>
      <c r="U15" s="168"/>
      <c r="V15" s="168"/>
      <c r="W15" s="168" t="s">
        <v>1506</v>
      </c>
      <c r="X15" s="168"/>
      <c r="Y15" s="168"/>
      <c r="Z15" s="168"/>
      <c r="AA15" s="168"/>
      <c r="AB15" s="168"/>
      <c r="AC15" s="206"/>
      <c r="AD15" s="168"/>
      <c r="AE15" s="168"/>
      <c r="AF15" s="168"/>
      <c r="AG15" s="168"/>
      <c r="AH15" s="168" t="s">
        <v>1493</v>
      </c>
    </row>
    <row r="16" spans="1:36" s="131" customFormat="1" ht="6.75" customHeight="1" x14ac:dyDescent="0.25">
      <c r="A16" s="121"/>
      <c r="B16" s="121"/>
      <c r="C16" s="121"/>
      <c r="D16" s="121"/>
      <c r="E16" s="121"/>
      <c r="F16" s="121"/>
      <c r="G16" s="121"/>
      <c r="H16" s="121"/>
      <c r="I16" s="121"/>
      <c r="J16" s="121"/>
      <c r="K16" s="121"/>
      <c r="O16" s="121"/>
      <c r="P16" s="123"/>
      <c r="Q16" s="123"/>
      <c r="AC16" s="206"/>
      <c r="AH16" s="122"/>
      <c r="AI16" s="122"/>
    </row>
    <row r="17" spans="1:35" s="131" customFormat="1" ht="7.5" customHeight="1" x14ac:dyDescent="0.25">
      <c r="A17" s="121"/>
      <c r="B17" s="121"/>
      <c r="C17" s="121"/>
      <c r="D17" s="123"/>
      <c r="E17" s="121"/>
      <c r="F17" s="121"/>
      <c r="G17" s="121"/>
      <c r="H17" s="121"/>
      <c r="I17" s="121"/>
      <c r="J17" s="121"/>
      <c r="K17" s="121"/>
      <c r="O17" s="121"/>
      <c r="P17" s="123"/>
      <c r="Q17" s="123"/>
      <c r="AC17" s="196"/>
      <c r="AH17" s="122"/>
      <c r="AI17" s="122"/>
    </row>
    <row r="18" spans="1:35" ht="357" customHeight="1" x14ac:dyDescent="0.25">
      <c r="A18" s="154" t="s">
        <v>366</v>
      </c>
      <c r="B18" s="154"/>
      <c r="C18" s="154"/>
      <c r="D18" s="168" t="s">
        <v>1173</v>
      </c>
      <c r="E18" s="154" t="s">
        <v>1507</v>
      </c>
      <c r="F18" s="124" t="s">
        <v>1175</v>
      </c>
      <c r="G18" s="154"/>
      <c r="H18" s="154" t="s">
        <v>1508</v>
      </c>
      <c r="I18" s="154" t="s">
        <v>1509</v>
      </c>
      <c r="J18" s="154" t="s">
        <v>1511</v>
      </c>
      <c r="K18" s="154" t="s">
        <v>1510</v>
      </c>
      <c r="M18" s="165" t="s">
        <v>3095</v>
      </c>
      <c r="N18" s="161" t="s">
        <v>1513</v>
      </c>
      <c r="O18" s="154" t="s">
        <v>1512</v>
      </c>
      <c r="P18" s="166" t="s">
        <v>3199</v>
      </c>
      <c r="Q18" s="166" t="s">
        <v>3200</v>
      </c>
      <c r="R18" s="168" t="s">
        <v>1487</v>
      </c>
      <c r="S18" s="165" t="s">
        <v>949</v>
      </c>
      <c r="T18" s="165" t="s">
        <v>4</v>
      </c>
      <c r="U18" s="165" t="s">
        <v>3198</v>
      </c>
      <c r="V18" s="165" t="s">
        <v>3046</v>
      </c>
      <c r="W18" s="165" t="s">
        <v>1838</v>
      </c>
      <c r="X18" s="165" t="s">
        <v>1838</v>
      </c>
      <c r="Y18" s="165" t="s">
        <v>949</v>
      </c>
      <c r="Z18" s="165" t="s">
        <v>949</v>
      </c>
      <c r="AA18" s="165" t="s">
        <v>949</v>
      </c>
      <c r="AB18" s="165" t="s">
        <v>949</v>
      </c>
      <c r="AC18" s="206" t="s">
        <v>949</v>
      </c>
      <c r="AH18" s="168" t="s">
        <v>1483</v>
      </c>
      <c r="AI18" s="168" t="s">
        <v>1222</v>
      </c>
    </row>
    <row r="19" spans="1:35" ht="30" x14ac:dyDescent="0.25">
      <c r="A19" s="154"/>
      <c r="B19" s="154"/>
      <c r="C19" s="154"/>
      <c r="D19" s="168"/>
      <c r="E19" s="154"/>
      <c r="F19" s="154" t="s">
        <v>1514</v>
      </c>
      <c r="G19" s="154"/>
      <c r="H19" s="154"/>
      <c r="I19" s="154"/>
      <c r="J19" s="154"/>
      <c r="K19" s="154"/>
      <c r="N19" s="161"/>
      <c r="O19" s="154"/>
      <c r="P19" s="144"/>
      <c r="Q19" s="144"/>
    </row>
    <row r="20" spans="1:35" ht="92.25" customHeight="1" x14ac:dyDescent="0.25">
      <c r="A20" s="154"/>
      <c r="B20" s="154"/>
      <c r="C20" s="154"/>
      <c r="D20" s="168"/>
      <c r="E20" s="154"/>
      <c r="F20" s="154" t="s">
        <v>1515</v>
      </c>
      <c r="G20" s="154"/>
      <c r="H20" s="154"/>
      <c r="I20" s="154"/>
      <c r="J20" s="154"/>
      <c r="K20" s="154"/>
      <c r="O20" s="154"/>
      <c r="P20" s="144"/>
      <c r="Q20" s="144"/>
      <c r="AH20" s="168" t="s">
        <v>1516</v>
      </c>
    </row>
    <row r="21" spans="1:35" ht="30" x14ac:dyDescent="0.25">
      <c r="A21" s="154"/>
      <c r="B21" s="154"/>
      <c r="C21" s="154"/>
      <c r="D21" s="168"/>
      <c r="E21" s="154"/>
      <c r="F21" s="154" t="s">
        <v>1517</v>
      </c>
      <c r="G21" s="154"/>
      <c r="H21" s="154"/>
      <c r="I21" s="154"/>
      <c r="J21" s="154"/>
      <c r="K21" s="154"/>
      <c r="O21" s="154"/>
      <c r="P21" s="144"/>
      <c r="Q21" s="144"/>
    </row>
    <row r="22" spans="1:35" ht="97.5" customHeight="1" x14ac:dyDescent="0.25">
      <c r="A22" s="154"/>
      <c r="B22" s="154"/>
      <c r="C22" s="154"/>
      <c r="D22" s="168"/>
      <c r="E22" s="154"/>
      <c r="F22" s="154" t="s">
        <v>1518</v>
      </c>
      <c r="G22" s="154"/>
      <c r="H22" s="154"/>
      <c r="I22" s="154"/>
      <c r="J22" s="154"/>
      <c r="K22" s="154"/>
      <c r="O22" s="154"/>
      <c r="P22" s="144"/>
      <c r="Q22" s="144"/>
      <c r="AC22" s="169"/>
      <c r="AH22" s="168" t="s">
        <v>1519</v>
      </c>
    </row>
    <row r="23" spans="1:35" x14ac:dyDescent="0.25">
      <c r="A23" s="154"/>
      <c r="B23" s="154"/>
      <c r="C23" s="154"/>
      <c r="D23" s="168"/>
      <c r="E23" s="154"/>
      <c r="F23" s="154"/>
      <c r="G23" s="154"/>
      <c r="H23" s="154"/>
      <c r="I23" s="154"/>
      <c r="J23" s="154"/>
      <c r="K23" s="154"/>
      <c r="O23" s="154"/>
      <c r="P23" s="144"/>
      <c r="Q23" s="144"/>
    </row>
    <row r="24" spans="1:35" ht="30" x14ac:dyDescent="0.25">
      <c r="A24" s="154"/>
      <c r="B24" s="154"/>
      <c r="C24" s="154"/>
      <c r="E24" s="154"/>
      <c r="F24" s="124" t="s">
        <v>1184</v>
      </c>
      <c r="G24" s="154"/>
      <c r="H24" s="154"/>
      <c r="I24" s="154"/>
      <c r="J24" s="154"/>
      <c r="K24" s="154"/>
      <c r="O24" s="154"/>
      <c r="P24" s="144"/>
      <c r="Q24" s="144"/>
    </row>
    <row r="25" spans="1:35" ht="60" x14ac:dyDescent="0.25">
      <c r="A25" s="154"/>
      <c r="B25" s="154"/>
      <c r="C25" s="154"/>
      <c r="E25" s="154"/>
      <c r="F25" s="154" t="s">
        <v>1520</v>
      </c>
      <c r="G25" s="154"/>
      <c r="H25" s="154"/>
      <c r="I25" s="154"/>
      <c r="J25" s="154"/>
      <c r="K25" s="154"/>
      <c r="O25" s="154"/>
      <c r="P25" s="144"/>
      <c r="Q25" s="144"/>
      <c r="AH25" s="168" t="s">
        <v>1521</v>
      </c>
    </row>
    <row r="26" spans="1:35" ht="45" x14ac:dyDescent="0.25">
      <c r="A26" s="154"/>
      <c r="B26" s="154"/>
      <c r="C26" s="154"/>
      <c r="E26" s="154"/>
      <c r="F26" s="154" t="s">
        <v>1522</v>
      </c>
      <c r="G26" s="154"/>
      <c r="H26" s="154"/>
      <c r="I26" s="154"/>
      <c r="J26" s="154"/>
      <c r="K26" s="154"/>
      <c r="O26" s="154"/>
      <c r="P26" s="144"/>
      <c r="Q26" s="144"/>
    </row>
    <row r="27" spans="1:35" ht="45" x14ac:dyDescent="0.25">
      <c r="A27" s="154"/>
      <c r="B27" s="154"/>
      <c r="C27" s="154"/>
      <c r="E27" s="154"/>
      <c r="F27" s="154" t="s">
        <v>1187</v>
      </c>
      <c r="G27" s="154"/>
      <c r="H27" s="154"/>
      <c r="I27" s="154"/>
      <c r="J27" s="154"/>
      <c r="K27" s="154"/>
      <c r="O27" s="154"/>
      <c r="P27" s="144"/>
      <c r="Q27" s="144"/>
      <c r="AC27" s="196"/>
    </row>
    <row r="28" spans="1:35" ht="96" customHeight="1" x14ac:dyDescent="0.25">
      <c r="A28" s="154"/>
      <c r="B28" s="154"/>
      <c r="C28" s="154"/>
      <c r="E28" s="154"/>
      <c r="F28" s="154" t="s">
        <v>1523</v>
      </c>
      <c r="G28" s="154"/>
      <c r="H28" s="154"/>
      <c r="I28" s="154"/>
      <c r="J28" s="154"/>
      <c r="K28" s="154"/>
      <c r="L28" s="168"/>
      <c r="M28" s="168"/>
      <c r="O28" s="154"/>
      <c r="P28" s="144"/>
      <c r="Q28" s="144"/>
      <c r="AC28" s="206"/>
      <c r="AH28" s="168" t="s">
        <v>1492</v>
      </c>
      <c r="AI28" s="168" t="s">
        <v>1524</v>
      </c>
    </row>
    <row r="29" spans="1:35" s="131" customFormat="1" ht="7.5" customHeight="1" x14ac:dyDescent="0.25">
      <c r="A29" s="121"/>
      <c r="B29" s="121"/>
      <c r="C29" s="121"/>
      <c r="D29" s="123"/>
      <c r="E29" s="121"/>
      <c r="F29" s="121"/>
      <c r="G29" s="121"/>
      <c r="H29" s="121"/>
      <c r="I29" s="121"/>
      <c r="J29" s="121"/>
      <c r="K29" s="121"/>
      <c r="O29" s="121"/>
      <c r="P29" s="123"/>
      <c r="Q29" s="123"/>
      <c r="AC29" s="194"/>
      <c r="AH29" s="122"/>
      <c r="AI29" s="122"/>
    </row>
    <row r="30" spans="1:35" ht="330" x14ac:dyDescent="0.25">
      <c r="A30" s="154"/>
      <c r="B30" s="154"/>
      <c r="C30" s="154"/>
      <c r="D30" s="168" t="s">
        <v>1190</v>
      </c>
      <c r="E30" s="154" t="s">
        <v>1525</v>
      </c>
      <c r="F30" s="124" t="s">
        <v>1526</v>
      </c>
      <c r="G30" s="154"/>
      <c r="H30" s="154" t="s">
        <v>1508</v>
      </c>
      <c r="I30" s="154" t="s">
        <v>1527</v>
      </c>
      <c r="J30" s="154" t="s">
        <v>1511</v>
      </c>
      <c r="K30" s="154" t="s">
        <v>1510</v>
      </c>
      <c r="M30" s="165" t="s">
        <v>3095</v>
      </c>
      <c r="N30" s="161" t="s">
        <v>1513</v>
      </c>
      <c r="O30" s="154" t="s">
        <v>1528</v>
      </c>
      <c r="P30" s="166" t="s">
        <v>3199</v>
      </c>
      <c r="Q30" s="166" t="s">
        <v>3200</v>
      </c>
      <c r="R30" s="168" t="s">
        <v>1487</v>
      </c>
      <c r="S30" s="165" t="s">
        <v>949</v>
      </c>
      <c r="T30" s="165" t="s">
        <v>4</v>
      </c>
      <c r="U30" s="165" t="s">
        <v>3198</v>
      </c>
      <c r="V30" s="165" t="s">
        <v>3046</v>
      </c>
      <c r="W30" s="165" t="s">
        <v>1838</v>
      </c>
      <c r="X30" s="165" t="s">
        <v>1838</v>
      </c>
      <c r="Y30" s="165" t="s">
        <v>949</v>
      </c>
      <c r="Z30" s="165" t="s">
        <v>949</v>
      </c>
      <c r="AA30" s="165" t="s">
        <v>949</v>
      </c>
      <c r="AB30" s="165" t="s">
        <v>949</v>
      </c>
      <c r="AC30" s="206" t="s">
        <v>949</v>
      </c>
      <c r="AH30" s="168" t="s">
        <v>1483</v>
      </c>
    </row>
    <row r="31" spans="1:35" x14ac:dyDescent="0.25">
      <c r="A31" s="154"/>
      <c r="B31" s="154"/>
      <c r="C31" s="154"/>
      <c r="D31" s="168"/>
      <c r="E31" s="154"/>
      <c r="F31" s="154" t="s">
        <v>1529</v>
      </c>
      <c r="G31" s="154"/>
      <c r="H31" s="154"/>
      <c r="I31" s="154"/>
      <c r="J31" s="154"/>
      <c r="K31" s="154"/>
      <c r="O31" s="154"/>
      <c r="P31" s="144"/>
      <c r="Q31" s="144"/>
    </row>
    <row r="32" spans="1:35" ht="105" x14ac:dyDescent="0.25">
      <c r="A32" s="154"/>
      <c r="B32" s="154"/>
      <c r="C32" s="154"/>
      <c r="D32" s="168"/>
      <c r="E32" s="154"/>
      <c r="F32" s="154" t="s">
        <v>1515</v>
      </c>
      <c r="G32" s="154"/>
      <c r="H32" s="154"/>
      <c r="I32" s="154"/>
      <c r="J32" s="154"/>
      <c r="K32" s="154"/>
      <c r="O32" s="154"/>
      <c r="P32" s="144"/>
      <c r="Q32" s="144"/>
      <c r="AH32" s="168" t="s">
        <v>1530</v>
      </c>
    </row>
    <row r="33" spans="1:35" ht="30" x14ac:dyDescent="0.25">
      <c r="A33" s="154"/>
      <c r="B33" s="154"/>
      <c r="C33" s="154"/>
      <c r="D33" s="168"/>
      <c r="E33" s="154"/>
      <c r="F33" s="154" t="s">
        <v>1531</v>
      </c>
      <c r="G33" s="154"/>
      <c r="H33" s="154"/>
      <c r="I33" s="154"/>
      <c r="J33" s="154"/>
      <c r="K33" s="154"/>
      <c r="O33" s="154"/>
      <c r="P33" s="144"/>
      <c r="Q33" s="144"/>
    </row>
    <row r="34" spans="1:35" ht="88.5" customHeight="1" x14ac:dyDescent="0.25">
      <c r="A34" s="154"/>
      <c r="B34" s="154"/>
      <c r="C34" s="154"/>
      <c r="D34" s="168"/>
      <c r="E34" s="154"/>
      <c r="F34" s="154" t="s">
        <v>1518</v>
      </c>
      <c r="G34" s="154"/>
      <c r="H34" s="154"/>
      <c r="I34" s="154"/>
      <c r="J34" s="154"/>
      <c r="K34" s="154"/>
      <c r="O34" s="154"/>
      <c r="P34" s="144"/>
      <c r="Q34" s="144"/>
      <c r="AC34" s="196"/>
      <c r="AH34" s="168" t="s">
        <v>1519</v>
      </c>
    </row>
    <row r="35" spans="1:35" ht="45" x14ac:dyDescent="0.25">
      <c r="A35" s="154"/>
      <c r="B35" s="154"/>
      <c r="C35" s="154"/>
      <c r="D35" s="168"/>
      <c r="E35" s="154"/>
      <c r="F35" s="124" t="s">
        <v>1532</v>
      </c>
      <c r="G35" s="154"/>
      <c r="H35" s="154"/>
      <c r="I35" s="154"/>
      <c r="J35" s="154"/>
      <c r="K35" s="154"/>
      <c r="O35" s="154"/>
      <c r="P35" s="144"/>
      <c r="Q35" s="144"/>
    </row>
    <row r="36" spans="1:35" ht="75" x14ac:dyDescent="0.25">
      <c r="A36" s="154"/>
      <c r="B36" s="154"/>
      <c r="C36" s="154"/>
      <c r="D36" s="168"/>
      <c r="E36" s="154"/>
      <c r="F36" s="154" t="s">
        <v>1533</v>
      </c>
      <c r="G36" s="154"/>
      <c r="H36" s="154"/>
      <c r="I36" s="154"/>
      <c r="J36" s="154"/>
      <c r="K36" s="154"/>
      <c r="O36" s="154"/>
      <c r="P36" s="144"/>
      <c r="Q36" s="144"/>
      <c r="AH36" s="168" t="s">
        <v>1534</v>
      </c>
    </row>
    <row r="37" spans="1:35" ht="45" x14ac:dyDescent="0.25">
      <c r="A37" s="154"/>
      <c r="B37" s="154"/>
      <c r="C37" s="154"/>
      <c r="D37" s="168"/>
      <c r="E37" s="154"/>
      <c r="F37" s="154" t="s">
        <v>1535</v>
      </c>
      <c r="G37" s="154"/>
      <c r="H37" s="154"/>
      <c r="I37" s="154"/>
      <c r="J37" s="154"/>
      <c r="K37" s="154"/>
      <c r="O37" s="154"/>
      <c r="P37" s="144"/>
      <c r="Q37" s="144"/>
    </row>
    <row r="38" spans="1:35" ht="60" x14ac:dyDescent="0.25">
      <c r="A38" s="154"/>
      <c r="B38" s="154"/>
      <c r="C38" s="154"/>
      <c r="D38" s="168"/>
      <c r="E38" s="154"/>
      <c r="F38" s="154" t="s">
        <v>1201</v>
      </c>
      <c r="G38" s="154"/>
      <c r="H38" s="154"/>
      <c r="I38" s="154"/>
      <c r="J38" s="154"/>
      <c r="K38" s="154"/>
      <c r="O38" s="154"/>
      <c r="P38" s="144"/>
      <c r="Q38" s="144"/>
    </row>
    <row r="39" spans="1:35" ht="93" customHeight="1" x14ac:dyDescent="0.25">
      <c r="A39" s="154"/>
      <c r="B39" s="154"/>
      <c r="C39" s="154"/>
      <c r="D39" s="168"/>
      <c r="E39" s="154"/>
      <c r="F39" s="154" t="s">
        <v>1536</v>
      </c>
      <c r="G39" s="154"/>
      <c r="H39" s="154"/>
      <c r="I39" s="154"/>
      <c r="J39" s="154"/>
      <c r="K39" s="154"/>
      <c r="O39" s="154"/>
      <c r="P39" s="144"/>
      <c r="Q39" s="144"/>
      <c r="AH39" s="168" t="s">
        <v>1506</v>
      </c>
      <c r="AI39" s="168" t="s">
        <v>1524</v>
      </c>
    </row>
    <row r="40" spans="1:35" s="131" customFormat="1" ht="7.5" customHeight="1" x14ac:dyDescent="0.25">
      <c r="A40" s="121"/>
      <c r="B40" s="121"/>
      <c r="C40" s="121"/>
      <c r="D40" s="123"/>
      <c r="E40" s="121"/>
      <c r="F40" s="121"/>
      <c r="G40" s="121"/>
      <c r="H40" s="121"/>
      <c r="I40" s="121"/>
      <c r="J40" s="121"/>
      <c r="K40" s="121"/>
      <c r="O40" s="121"/>
      <c r="P40" s="123"/>
      <c r="Q40" s="123"/>
      <c r="AC40" s="194"/>
      <c r="AH40" s="122"/>
      <c r="AI40" s="122"/>
    </row>
    <row r="41" spans="1:35" ht="330" x14ac:dyDescent="0.25">
      <c r="A41" s="154"/>
      <c r="B41" s="154"/>
      <c r="C41" s="154"/>
      <c r="D41" s="168" t="s">
        <v>1203</v>
      </c>
      <c r="E41" s="154" t="s">
        <v>1537</v>
      </c>
      <c r="F41" s="124" t="s">
        <v>1869</v>
      </c>
      <c r="G41" s="154"/>
      <c r="H41" s="154" t="s">
        <v>1538</v>
      </c>
      <c r="I41" s="154" t="s">
        <v>1539</v>
      </c>
      <c r="J41" s="154" t="s">
        <v>1511</v>
      </c>
      <c r="K41" s="154" t="s">
        <v>1510</v>
      </c>
      <c r="M41" s="165" t="s">
        <v>3095</v>
      </c>
      <c r="N41" s="161" t="s">
        <v>1513</v>
      </c>
      <c r="O41" s="154" t="s">
        <v>1528</v>
      </c>
      <c r="P41" s="166" t="s">
        <v>3199</v>
      </c>
      <c r="Q41" s="166" t="s">
        <v>3200</v>
      </c>
      <c r="R41" s="168" t="s">
        <v>1487</v>
      </c>
      <c r="S41" s="165" t="s">
        <v>949</v>
      </c>
      <c r="T41" s="165" t="s">
        <v>4</v>
      </c>
      <c r="U41" s="165" t="s">
        <v>3198</v>
      </c>
      <c r="V41" s="165" t="s">
        <v>3046</v>
      </c>
      <c r="W41" s="165" t="s">
        <v>1838</v>
      </c>
      <c r="X41" s="165" t="s">
        <v>1838</v>
      </c>
      <c r="Y41" s="165" t="s">
        <v>949</v>
      </c>
      <c r="Z41" s="165" t="s">
        <v>949</v>
      </c>
      <c r="AA41" s="165" t="s">
        <v>949</v>
      </c>
      <c r="AB41" s="165" t="s">
        <v>949</v>
      </c>
      <c r="AC41" s="206" t="s">
        <v>949</v>
      </c>
      <c r="AH41" s="168" t="s">
        <v>1483</v>
      </c>
    </row>
    <row r="42" spans="1:35" ht="90" x14ac:dyDescent="0.25">
      <c r="A42" s="154"/>
      <c r="B42" s="154"/>
      <c r="C42" s="154"/>
      <c r="D42" s="168"/>
      <c r="E42" s="154"/>
      <c r="F42" s="154" t="s">
        <v>1540</v>
      </c>
      <c r="G42" s="154"/>
      <c r="H42" s="154"/>
      <c r="I42" s="154"/>
      <c r="J42" s="154"/>
      <c r="K42" s="154"/>
      <c r="O42" s="154"/>
      <c r="P42" s="144"/>
      <c r="Q42" s="144"/>
      <c r="AH42" s="168" t="s">
        <v>1519</v>
      </c>
    </row>
    <row r="43" spans="1:35" ht="30" x14ac:dyDescent="0.25">
      <c r="A43" s="154"/>
      <c r="B43" s="154"/>
      <c r="C43" s="154"/>
      <c r="D43" s="168"/>
      <c r="E43" s="154"/>
      <c r="F43" s="124" t="s">
        <v>1541</v>
      </c>
      <c r="G43" s="154"/>
      <c r="H43" s="154"/>
      <c r="I43" s="154"/>
      <c r="J43" s="154"/>
      <c r="K43" s="154"/>
      <c r="O43" s="154"/>
      <c r="P43" s="144"/>
      <c r="Q43" s="144"/>
    </row>
    <row r="44" spans="1:35" ht="60" x14ac:dyDescent="0.25">
      <c r="A44" s="154"/>
      <c r="B44" s="154"/>
      <c r="C44" s="154"/>
      <c r="D44" s="168"/>
      <c r="E44" s="154"/>
      <c r="F44" s="125" t="s">
        <v>1542</v>
      </c>
      <c r="G44" s="154"/>
      <c r="H44" s="154"/>
      <c r="I44" s="154"/>
      <c r="J44" s="154"/>
      <c r="K44" s="154"/>
      <c r="O44" s="154"/>
      <c r="P44" s="144"/>
      <c r="Q44" s="144"/>
      <c r="AH44" s="168" t="s">
        <v>1492</v>
      </c>
      <c r="AI44" s="168" t="s">
        <v>1524</v>
      </c>
    </row>
    <row r="45" spans="1:35" s="131" customFormat="1" ht="7.5" customHeight="1" x14ac:dyDescent="0.25">
      <c r="A45" s="121"/>
      <c r="B45" s="121"/>
      <c r="C45" s="121"/>
      <c r="D45" s="123"/>
      <c r="E45" s="121"/>
      <c r="F45" s="121"/>
      <c r="G45" s="121"/>
      <c r="H45" s="121"/>
      <c r="I45" s="121"/>
      <c r="J45" s="121"/>
      <c r="K45" s="121"/>
      <c r="O45" s="121"/>
      <c r="P45" s="123"/>
      <c r="Q45" s="123"/>
      <c r="AC45" s="194"/>
      <c r="AH45" s="122"/>
      <c r="AI45" s="122"/>
    </row>
    <row r="46" spans="1:35" ht="315" x14ac:dyDescent="0.25">
      <c r="A46" s="154"/>
      <c r="B46" s="154"/>
      <c r="C46" s="154"/>
      <c r="D46" s="168" t="s">
        <v>1211</v>
      </c>
      <c r="E46" s="154" t="s">
        <v>1543</v>
      </c>
      <c r="F46" s="124" t="s">
        <v>1544</v>
      </c>
      <c r="H46" s="154" t="s">
        <v>1545</v>
      </c>
      <c r="I46" s="154" t="s">
        <v>1214</v>
      </c>
      <c r="J46" s="154" t="s">
        <v>1547</v>
      </c>
      <c r="K46" s="154" t="s">
        <v>1546</v>
      </c>
      <c r="M46" s="165" t="s">
        <v>3095</v>
      </c>
      <c r="N46" s="161" t="s">
        <v>1549</v>
      </c>
      <c r="O46" s="154" t="s">
        <v>1548</v>
      </c>
      <c r="P46" s="166" t="s">
        <v>3199</v>
      </c>
      <c r="Q46" s="166" t="s">
        <v>3200</v>
      </c>
      <c r="R46" s="168" t="s">
        <v>1487</v>
      </c>
      <c r="S46" s="165" t="s">
        <v>949</v>
      </c>
      <c r="T46" s="165" t="s">
        <v>4</v>
      </c>
      <c r="U46" s="165" t="s">
        <v>3198</v>
      </c>
      <c r="V46" s="165" t="s">
        <v>3046</v>
      </c>
      <c r="W46" s="165" t="s">
        <v>1838</v>
      </c>
      <c r="X46" s="165" t="s">
        <v>1838</v>
      </c>
      <c r="Y46" s="165" t="s">
        <v>949</v>
      </c>
      <c r="Z46" s="165" t="s">
        <v>949</v>
      </c>
      <c r="AA46" s="165" t="s">
        <v>949</v>
      </c>
      <c r="AB46" s="165" t="s">
        <v>949</v>
      </c>
      <c r="AC46" s="206" t="s">
        <v>949</v>
      </c>
      <c r="AH46" s="168" t="s">
        <v>1483</v>
      </c>
    </row>
    <row r="47" spans="1:35" ht="90" x14ac:dyDescent="0.25">
      <c r="A47" s="154"/>
      <c r="B47" s="154"/>
      <c r="C47" s="154"/>
      <c r="D47" s="168"/>
      <c r="E47" s="154"/>
      <c r="F47" s="154" t="s">
        <v>1540</v>
      </c>
      <c r="G47" s="154"/>
      <c r="H47" s="154"/>
      <c r="I47" s="154"/>
      <c r="J47" s="154"/>
      <c r="K47" s="154"/>
      <c r="O47" s="154"/>
      <c r="P47" s="144"/>
      <c r="Q47" s="144"/>
      <c r="AH47" s="168" t="s">
        <v>1519</v>
      </c>
    </row>
    <row r="48" spans="1:35" ht="93.75" customHeight="1" x14ac:dyDescent="0.25">
      <c r="A48" s="154"/>
      <c r="B48" s="154"/>
      <c r="C48" s="154"/>
      <c r="D48" s="168"/>
      <c r="E48" s="154"/>
      <c r="F48" s="124" t="s">
        <v>1550</v>
      </c>
      <c r="G48" s="154"/>
      <c r="H48" s="154"/>
      <c r="I48" s="154"/>
      <c r="J48" s="154"/>
      <c r="K48" s="154"/>
      <c r="O48" s="154"/>
      <c r="P48" s="144"/>
      <c r="Q48" s="144"/>
      <c r="AC48" s="181"/>
      <c r="AH48" s="168" t="s">
        <v>1492</v>
      </c>
      <c r="AI48" s="168" t="s">
        <v>1524</v>
      </c>
    </row>
    <row r="49" spans="1:35" ht="60" x14ac:dyDescent="0.25">
      <c r="A49" s="154"/>
      <c r="B49" s="154"/>
      <c r="C49" s="154"/>
      <c r="D49" s="168"/>
      <c r="E49" s="154"/>
      <c r="F49" s="125" t="s">
        <v>1551</v>
      </c>
      <c r="G49" s="154"/>
      <c r="H49" s="154"/>
      <c r="I49" s="154"/>
      <c r="J49" s="154"/>
      <c r="K49" s="154"/>
      <c r="O49" s="154"/>
      <c r="P49" s="144"/>
      <c r="Q49" s="144"/>
      <c r="AC49" s="181"/>
    </row>
    <row r="50" spans="1:35" ht="60" x14ac:dyDescent="0.25">
      <c r="A50" s="154"/>
      <c r="B50" s="154"/>
      <c r="C50" s="154"/>
      <c r="D50" s="168"/>
      <c r="E50" s="154"/>
      <c r="F50" s="124" t="s">
        <v>1552</v>
      </c>
      <c r="G50" s="154"/>
      <c r="H50" s="154"/>
      <c r="I50" s="154"/>
      <c r="J50" s="154"/>
      <c r="K50" s="154"/>
      <c r="O50" s="154"/>
      <c r="P50" s="144"/>
      <c r="Q50" s="144"/>
      <c r="AC50" s="181"/>
      <c r="AH50" s="168" t="s">
        <v>1521</v>
      </c>
    </row>
    <row r="51" spans="1:35" ht="30" x14ac:dyDescent="0.25">
      <c r="A51" s="154"/>
      <c r="B51" s="154"/>
      <c r="C51" s="154"/>
      <c r="D51" s="168"/>
      <c r="E51" s="154"/>
      <c r="F51" s="125" t="s">
        <v>1553</v>
      </c>
      <c r="G51" s="154"/>
      <c r="H51" s="154"/>
      <c r="I51" s="154"/>
      <c r="J51" s="154"/>
      <c r="K51" s="154"/>
      <c r="O51" s="154"/>
      <c r="P51" s="144"/>
      <c r="Q51" s="144"/>
      <c r="AC51" s="181"/>
    </row>
    <row r="52" spans="1:35" s="133" customFormat="1" ht="6.75" customHeight="1" x14ac:dyDescent="0.25">
      <c r="A52" s="126"/>
      <c r="B52" s="126"/>
      <c r="C52" s="126"/>
      <c r="D52" s="127"/>
      <c r="E52" s="126"/>
      <c r="F52" s="126"/>
      <c r="G52" s="126"/>
      <c r="H52" s="126"/>
      <c r="I52" s="126"/>
      <c r="J52" s="126"/>
      <c r="K52" s="126"/>
      <c r="O52" s="126"/>
      <c r="P52" s="128"/>
      <c r="Q52" s="128"/>
      <c r="AC52" s="181"/>
      <c r="AH52" s="127"/>
      <c r="AI52" s="127"/>
    </row>
    <row r="53" spans="1:35" ht="45" x14ac:dyDescent="0.25">
      <c r="A53" s="154"/>
      <c r="B53" s="154"/>
      <c r="C53" s="154"/>
      <c r="D53" s="154" t="s">
        <v>1772</v>
      </c>
      <c r="E53" s="154"/>
      <c r="F53" s="154"/>
      <c r="G53" s="154"/>
      <c r="H53" s="154"/>
      <c r="I53" s="154"/>
      <c r="J53" s="154"/>
      <c r="K53" s="154"/>
      <c r="O53" s="154"/>
      <c r="P53" s="144"/>
      <c r="Q53" s="144"/>
      <c r="AC53" s="181"/>
    </row>
    <row r="54" spans="1:35" s="168" customFormat="1" x14ac:dyDescent="0.25">
      <c r="AC54" s="181"/>
    </row>
    <row r="55" spans="1:35" s="168" customFormat="1" x14ac:dyDescent="0.25">
      <c r="AC55" s="181"/>
    </row>
    <row r="56" spans="1:35" s="168" customFormat="1" x14ac:dyDescent="0.25">
      <c r="F56" s="129"/>
      <c r="AC56" s="181"/>
    </row>
    <row r="57" spans="1:35" s="168" customFormat="1" x14ac:dyDescent="0.25">
      <c r="AC57" s="181"/>
    </row>
    <row r="58" spans="1:35" s="168" customFormat="1" x14ac:dyDescent="0.25">
      <c r="AC58" s="181"/>
    </row>
    <row r="59" spans="1:35" s="168" customFormat="1" x14ac:dyDescent="0.25">
      <c r="AC59" s="181"/>
    </row>
    <row r="60" spans="1:35" s="168" customFormat="1" x14ac:dyDescent="0.25">
      <c r="AC60" s="181"/>
    </row>
    <row r="61" spans="1:35" s="168" customFormat="1" x14ac:dyDescent="0.25">
      <c r="AC61" s="181"/>
    </row>
    <row r="62" spans="1:35" s="168" customFormat="1" x14ac:dyDescent="0.25">
      <c r="F62" s="129"/>
      <c r="AC62" s="194"/>
    </row>
    <row r="63" spans="1:35" s="168" customFormat="1" x14ac:dyDescent="0.25">
      <c r="AC63" s="194"/>
    </row>
    <row r="64" spans="1:35" s="168" customFormat="1" x14ac:dyDescent="0.25">
      <c r="AC64" s="194"/>
    </row>
    <row r="65" spans="29:29" s="168" customFormat="1" x14ac:dyDescent="0.25">
      <c r="AC65" s="194"/>
    </row>
    <row r="66" spans="29:29" s="168" customFormat="1" x14ac:dyDescent="0.25">
      <c r="AC66" s="194"/>
    </row>
    <row r="67" spans="29:29" s="168" customFormat="1" x14ac:dyDescent="0.25">
      <c r="AC67" s="194"/>
    </row>
    <row r="68" spans="29:29" s="168" customFormat="1" x14ac:dyDescent="0.25">
      <c r="AC68" s="194"/>
    </row>
    <row r="69" spans="29:29" s="168" customFormat="1" x14ac:dyDescent="0.25">
      <c r="AC69" s="194"/>
    </row>
    <row r="70" spans="29:29" s="168" customFormat="1" x14ac:dyDescent="0.25">
      <c r="AC70" s="194"/>
    </row>
    <row r="71" spans="29:29" s="168" customFormat="1" x14ac:dyDescent="0.25">
      <c r="AC71" s="194"/>
    </row>
    <row r="72" spans="29:29" s="168" customFormat="1" x14ac:dyDescent="0.25">
      <c r="AC72" s="194"/>
    </row>
    <row r="73" spans="29:29" s="168" customFormat="1" x14ac:dyDescent="0.25">
      <c r="AC73" s="194"/>
    </row>
    <row r="74" spans="29:29" s="168" customFormat="1" x14ac:dyDescent="0.25">
      <c r="AC74" s="194"/>
    </row>
    <row r="75" spans="29:29" s="168" customFormat="1" x14ac:dyDescent="0.25">
      <c r="AC75" s="194"/>
    </row>
    <row r="76" spans="29:29" s="168" customFormat="1" x14ac:dyDescent="0.25">
      <c r="AC76" s="194"/>
    </row>
    <row r="77" spans="29:29" s="168" customFormat="1" x14ac:dyDescent="0.25">
      <c r="AC77" s="194"/>
    </row>
    <row r="78" spans="29:29" s="168" customFormat="1" x14ac:dyDescent="0.25">
      <c r="AC78" s="194"/>
    </row>
    <row r="79" spans="29:29" s="168" customFormat="1" x14ac:dyDescent="0.25">
      <c r="AC79" s="194"/>
    </row>
    <row r="80" spans="29:29" s="168" customFormat="1" x14ac:dyDescent="0.25">
      <c r="AC80" s="194"/>
    </row>
    <row r="81" spans="29:29" s="168" customFormat="1" x14ac:dyDescent="0.25">
      <c r="AC81" s="194"/>
    </row>
    <row r="82" spans="29:29" s="168" customFormat="1" x14ac:dyDescent="0.25">
      <c r="AC82" s="194"/>
    </row>
    <row r="83" spans="29:29" s="168" customFormat="1" x14ac:dyDescent="0.25">
      <c r="AC83" s="194"/>
    </row>
    <row r="84" spans="29:29" s="168" customFormat="1" x14ac:dyDescent="0.25">
      <c r="AC84" s="194"/>
    </row>
    <row r="85" spans="29:29" s="168" customFormat="1" x14ac:dyDescent="0.25">
      <c r="AC85" s="194"/>
    </row>
    <row r="86" spans="29:29" s="168" customFormat="1" x14ac:dyDescent="0.25">
      <c r="AC86" s="194"/>
    </row>
    <row r="87" spans="29:29" s="168" customFormat="1" x14ac:dyDescent="0.25">
      <c r="AC87" s="194"/>
    </row>
  </sheetData>
  <mergeCells count="4">
    <mergeCell ref="H1:K1"/>
    <mergeCell ref="AD1:AF1"/>
    <mergeCell ref="N1:S1"/>
    <mergeCell ref="T1:AC1"/>
  </mergeCells>
  <pageMargins left="0.25" right="0.25" top="0.75" bottom="0.75" header="0.3" footer="0.3"/>
  <pageSetup paperSize="3" scale="45" fitToWidth="2" fitToHeight="0" pageOrder="overThenDown" orientation="landscape" r:id="rId1"/>
  <colBreaks count="1" manualBreakCount="1">
    <brk id="19" max="50" man="1"/>
  </col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05"/>
  <sheetViews>
    <sheetView zoomScale="60" zoomScaleNormal="60" workbookViewId="0">
      <pane ySplit="2" topLeftCell="A21" activePane="bottomLeft" state="frozen"/>
      <selection pane="bottomLeft"/>
    </sheetView>
  </sheetViews>
  <sheetFormatPr defaultRowHeight="15" x14ac:dyDescent="0.25"/>
  <cols>
    <col min="1" max="1" width="9.140625" style="105" customWidth="1"/>
    <col min="2" max="2" width="25.7109375" style="90" customWidth="1"/>
    <col min="3" max="4" width="25.7109375" style="105" customWidth="1"/>
    <col min="5" max="5" width="54.140625" style="105" customWidth="1"/>
    <col min="6" max="6" width="51.140625" style="105" customWidth="1"/>
    <col min="7" max="11" width="25.7109375" style="105" customWidth="1"/>
    <col min="12" max="13" width="9.140625" style="105"/>
    <col min="14" max="14" width="15.28515625" style="105" customWidth="1"/>
    <col min="15" max="17" width="25.7109375" style="105" customWidth="1"/>
    <col min="18" max="23" width="14.140625" style="105" customWidth="1"/>
    <col min="24" max="33" width="13" style="105" customWidth="1"/>
    <col min="34" max="34" width="30" style="90" customWidth="1"/>
    <col min="35" max="35" width="23.5703125" style="90" customWidth="1"/>
    <col min="36" max="16384" width="9.140625" style="105"/>
  </cols>
  <sheetData>
    <row r="1" spans="1:36" s="90" customFormat="1" x14ac:dyDescent="0.25">
      <c r="A1" s="119"/>
      <c r="B1" s="120"/>
      <c r="C1" s="120"/>
      <c r="D1" s="120"/>
      <c r="E1" s="120"/>
      <c r="F1" s="120"/>
      <c r="G1" s="120"/>
      <c r="H1" s="458" t="s">
        <v>5</v>
      </c>
      <c r="I1" s="459"/>
      <c r="J1" s="459"/>
      <c r="K1" s="460"/>
      <c r="L1" s="89"/>
      <c r="M1" s="46"/>
      <c r="N1" s="470" t="s">
        <v>6</v>
      </c>
      <c r="O1" s="470"/>
      <c r="P1" s="470"/>
      <c r="Q1" s="470"/>
      <c r="R1" s="470"/>
      <c r="S1" s="470"/>
      <c r="T1" s="481" t="s">
        <v>2885</v>
      </c>
      <c r="U1" s="481"/>
      <c r="V1" s="481"/>
      <c r="W1" s="481"/>
      <c r="X1" s="481"/>
      <c r="Y1" s="481"/>
      <c r="Z1" s="481"/>
      <c r="AA1" s="481"/>
      <c r="AB1" s="481"/>
      <c r="AC1" s="481"/>
      <c r="AD1" s="468" t="s">
        <v>2874</v>
      </c>
      <c r="AE1" s="468"/>
      <c r="AF1" s="468"/>
      <c r="AG1" s="106"/>
    </row>
    <row r="2" spans="1:36" s="96" customFormat="1" ht="45.75" thickBot="1" x14ac:dyDescent="0.3">
      <c r="A2" s="91" t="s">
        <v>0</v>
      </c>
      <c r="B2" s="92" t="s">
        <v>2</v>
      </c>
      <c r="C2" s="92" t="s">
        <v>1</v>
      </c>
      <c r="D2" s="92" t="s">
        <v>287</v>
      </c>
      <c r="E2" s="92" t="s">
        <v>1141</v>
      </c>
      <c r="F2" s="92" t="s">
        <v>208</v>
      </c>
      <c r="G2" s="92" t="s">
        <v>7</v>
      </c>
      <c r="H2" s="102" t="s">
        <v>4</v>
      </c>
      <c r="I2" s="102" t="s">
        <v>284</v>
      </c>
      <c r="J2" s="102" t="s">
        <v>285</v>
      </c>
      <c r="K2" s="102" t="s">
        <v>286</v>
      </c>
      <c r="L2" s="93" t="s">
        <v>8</v>
      </c>
      <c r="M2" s="93" t="s">
        <v>2842</v>
      </c>
      <c r="N2" s="104" t="s">
        <v>289</v>
      </c>
      <c r="O2" s="104" t="s">
        <v>2839</v>
      </c>
      <c r="P2" s="104" t="s">
        <v>2865</v>
      </c>
      <c r="Q2" s="104" t="s">
        <v>2866</v>
      </c>
      <c r="R2" s="104" t="s">
        <v>2902</v>
      </c>
      <c r="S2" s="104" t="s">
        <v>2878</v>
      </c>
      <c r="T2" s="103" t="s">
        <v>2849</v>
      </c>
      <c r="U2" s="103" t="s">
        <v>2868</v>
      </c>
      <c r="V2" s="103" t="s">
        <v>2870</v>
      </c>
      <c r="W2" s="103" t="s">
        <v>291</v>
      </c>
      <c r="X2" s="103" t="s">
        <v>292</v>
      </c>
      <c r="Y2" s="107" t="s">
        <v>2888</v>
      </c>
      <c r="Z2" s="107" t="s">
        <v>2871</v>
      </c>
      <c r="AA2" s="107" t="s">
        <v>2869</v>
      </c>
      <c r="AB2" s="107" t="s">
        <v>292</v>
      </c>
      <c r="AC2" s="107" t="s">
        <v>2884</v>
      </c>
      <c r="AD2" s="94" t="s">
        <v>2859</v>
      </c>
      <c r="AE2" s="94" t="s">
        <v>2860</v>
      </c>
      <c r="AF2" s="94" t="s">
        <v>2861</v>
      </c>
      <c r="AG2" s="95"/>
      <c r="AH2" s="96" t="s">
        <v>1142</v>
      </c>
    </row>
    <row r="3" spans="1:36" x14ac:dyDescent="0.25">
      <c r="A3" s="97" t="s">
        <v>145</v>
      </c>
      <c r="B3" s="97" t="s">
        <v>146</v>
      </c>
      <c r="C3" s="97"/>
      <c r="D3" s="97"/>
      <c r="E3" s="97"/>
      <c r="F3" s="97"/>
      <c r="G3" s="97"/>
      <c r="H3" s="97"/>
      <c r="I3" s="97"/>
      <c r="J3" s="97"/>
      <c r="K3" s="97"/>
      <c r="O3" s="97"/>
      <c r="P3" s="46"/>
      <c r="Q3" s="46"/>
    </row>
    <row r="4" spans="1:36" x14ac:dyDescent="0.25">
      <c r="A4" s="99" t="s">
        <v>148</v>
      </c>
      <c r="B4" s="99" t="s">
        <v>147</v>
      </c>
      <c r="C4" s="99"/>
      <c r="D4" s="99"/>
      <c r="E4" s="99"/>
      <c r="F4" s="99"/>
      <c r="G4" s="99"/>
      <c r="H4" s="99"/>
      <c r="I4" s="99"/>
      <c r="J4" s="99"/>
      <c r="K4" s="99"/>
      <c r="O4" s="99"/>
      <c r="P4" s="46"/>
      <c r="Q4" s="46"/>
    </row>
    <row r="5" spans="1:36" ht="409.5" customHeight="1" x14ac:dyDescent="0.25">
      <c r="A5" s="99"/>
      <c r="B5" s="99"/>
      <c r="D5" s="90" t="s">
        <v>1143</v>
      </c>
      <c r="E5" s="99" t="s">
        <v>1870</v>
      </c>
      <c r="F5" s="99" t="s">
        <v>1477</v>
      </c>
      <c r="G5" s="99" t="s">
        <v>1871</v>
      </c>
      <c r="H5" s="99" t="s">
        <v>1872</v>
      </c>
      <c r="I5" s="99" t="s">
        <v>1873</v>
      </c>
      <c r="J5" s="99" t="s">
        <v>1875</v>
      </c>
      <c r="K5" s="99" t="s">
        <v>1874</v>
      </c>
      <c r="N5" s="117" t="s">
        <v>1151</v>
      </c>
      <c r="O5" s="99" t="s">
        <v>1482</v>
      </c>
      <c r="P5" s="46"/>
      <c r="Q5" s="46"/>
      <c r="AH5" s="90" t="s">
        <v>1876</v>
      </c>
      <c r="AI5" s="90" t="s">
        <v>1877</v>
      </c>
    </row>
    <row r="6" spans="1:36" ht="409.5" x14ac:dyDescent="0.25">
      <c r="A6" s="99"/>
      <c r="B6" s="99"/>
      <c r="D6" s="90"/>
      <c r="E6" s="99"/>
      <c r="F6" s="99"/>
      <c r="G6" s="99"/>
      <c r="H6" s="99"/>
      <c r="I6" s="99"/>
      <c r="J6" s="99"/>
      <c r="K6" s="99"/>
      <c r="N6" s="117" t="s">
        <v>1879</v>
      </c>
      <c r="O6" s="99" t="s">
        <v>1878</v>
      </c>
      <c r="P6" s="46"/>
      <c r="Q6" s="46"/>
      <c r="R6" s="90" t="s">
        <v>1880</v>
      </c>
      <c r="S6" s="90"/>
      <c r="T6" s="90"/>
      <c r="U6" s="90"/>
      <c r="V6" s="90"/>
    </row>
    <row r="7" spans="1:36" ht="150" x14ac:dyDescent="0.25">
      <c r="A7" s="99"/>
      <c r="B7" s="99"/>
      <c r="D7" s="90"/>
      <c r="E7" s="99"/>
      <c r="F7" s="99" t="s">
        <v>1156</v>
      </c>
      <c r="G7" s="99"/>
      <c r="H7" s="99"/>
      <c r="I7" s="99"/>
      <c r="J7" s="99"/>
      <c r="K7" s="99"/>
      <c r="W7" s="90" t="s">
        <v>1881</v>
      </c>
      <c r="AH7" s="90" t="s">
        <v>1882</v>
      </c>
    </row>
    <row r="8" spans="1:36" s="90" customFormat="1" ht="254.25" customHeight="1" x14ac:dyDescent="0.25">
      <c r="A8" s="99"/>
      <c r="B8" s="99"/>
      <c r="E8" s="99"/>
      <c r="F8" s="99" t="s">
        <v>1158</v>
      </c>
      <c r="G8" s="99"/>
      <c r="H8" s="99"/>
      <c r="I8" s="99"/>
      <c r="J8" s="99"/>
      <c r="K8" s="99"/>
      <c r="O8" s="99"/>
      <c r="P8" s="46"/>
      <c r="Q8" s="46"/>
      <c r="W8" s="90" t="s">
        <v>1883</v>
      </c>
    </row>
    <row r="9" spans="1:36" ht="232.5" customHeight="1" x14ac:dyDescent="0.25">
      <c r="A9" s="99"/>
      <c r="B9" s="99"/>
      <c r="D9" s="90"/>
      <c r="E9" s="99"/>
      <c r="F9" s="99" t="s">
        <v>1491</v>
      </c>
      <c r="G9" s="99"/>
      <c r="H9" s="99"/>
      <c r="I9" s="99"/>
      <c r="J9" s="99"/>
      <c r="K9" s="99"/>
      <c r="O9" s="99"/>
      <c r="P9" s="46"/>
      <c r="Q9" s="46"/>
      <c r="W9" s="90" t="s">
        <v>1492</v>
      </c>
      <c r="AH9" s="90" t="s">
        <v>1493</v>
      </c>
    </row>
    <row r="10" spans="1:36" s="131" customFormat="1" ht="6.75" customHeight="1" x14ac:dyDescent="0.25">
      <c r="A10" s="121"/>
      <c r="B10" s="121"/>
      <c r="D10" s="121"/>
      <c r="E10" s="121"/>
      <c r="F10" s="121"/>
      <c r="G10" s="121"/>
      <c r="H10" s="121"/>
      <c r="I10" s="121"/>
      <c r="J10" s="121"/>
      <c r="K10" s="121"/>
      <c r="O10" s="121"/>
      <c r="P10" s="123"/>
      <c r="Q10" s="123"/>
      <c r="AH10" s="122"/>
      <c r="AI10" s="122"/>
    </row>
    <row r="11" spans="1:36" ht="366.75" customHeight="1" x14ac:dyDescent="0.25">
      <c r="A11" s="99"/>
      <c r="B11" s="99"/>
      <c r="C11" s="99"/>
      <c r="D11" s="90" t="s">
        <v>1163</v>
      </c>
      <c r="E11" s="99" t="s">
        <v>1884</v>
      </c>
      <c r="F11" s="99" t="s">
        <v>1495</v>
      </c>
      <c r="G11" s="99" t="s">
        <v>1871</v>
      </c>
      <c r="H11" s="99" t="s">
        <v>1496</v>
      </c>
      <c r="I11" s="99" t="s">
        <v>1885</v>
      </c>
      <c r="J11" s="99" t="s">
        <v>1887</v>
      </c>
      <c r="K11" s="99" t="s">
        <v>1886</v>
      </c>
      <c r="N11" s="117" t="s">
        <v>1170</v>
      </c>
      <c r="O11" s="99" t="s">
        <v>1500</v>
      </c>
      <c r="P11" s="46"/>
      <c r="Q11" s="46"/>
      <c r="AH11" s="90" t="s">
        <v>1876</v>
      </c>
      <c r="AI11" s="90" t="s">
        <v>1888</v>
      </c>
    </row>
    <row r="12" spans="1:36" ht="409.5" x14ac:dyDescent="0.25">
      <c r="A12" s="99"/>
      <c r="B12" s="99"/>
      <c r="C12" s="99"/>
      <c r="D12" s="99"/>
      <c r="E12" s="46"/>
      <c r="F12" s="132"/>
      <c r="G12" s="99"/>
      <c r="H12" s="46"/>
      <c r="I12" s="99"/>
      <c r="J12" s="99"/>
      <c r="K12" s="99"/>
      <c r="L12" s="90"/>
      <c r="M12" s="90"/>
      <c r="N12" s="117" t="s">
        <v>1879</v>
      </c>
      <c r="O12" s="99" t="s">
        <v>1889</v>
      </c>
      <c r="P12" s="46"/>
      <c r="Q12" s="46"/>
      <c r="R12" s="90" t="s">
        <v>1880</v>
      </c>
      <c r="S12" s="90"/>
      <c r="T12" s="90"/>
      <c r="U12" s="90"/>
      <c r="V12" s="90"/>
      <c r="W12" s="90"/>
      <c r="X12" s="90"/>
      <c r="Y12" s="90"/>
      <c r="Z12" s="90"/>
      <c r="AA12" s="90"/>
      <c r="AB12" s="90"/>
      <c r="AC12" s="90"/>
      <c r="AD12" s="90"/>
      <c r="AE12" s="90"/>
      <c r="AF12" s="90"/>
      <c r="AG12" s="90"/>
    </row>
    <row r="13" spans="1:36" ht="157.5" customHeight="1" x14ac:dyDescent="0.25">
      <c r="A13" s="99"/>
      <c r="B13" s="99"/>
      <c r="C13" s="99"/>
      <c r="D13" s="99"/>
      <c r="E13" s="46"/>
      <c r="F13" s="99" t="s">
        <v>1156</v>
      </c>
      <c r="G13" s="99"/>
      <c r="I13" s="99"/>
      <c r="J13" s="99"/>
      <c r="K13" s="99"/>
      <c r="L13" s="90"/>
      <c r="M13" s="90"/>
      <c r="N13" s="90"/>
      <c r="O13" s="99"/>
      <c r="P13" s="46"/>
      <c r="Q13" s="46"/>
      <c r="R13" s="90" t="s">
        <v>1222</v>
      </c>
      <c r="S13" s="90"/>
      <c r="T13" s="90"/>
      <c r="U13" s="90"/>
      <c r="V13" s="90"/>
      <c r="W13" s="90" t="s">
        <v>1504</v>
      </c>
      <c r="X13" s="90"/>
      <c r="Y13" s="90"/>
      <c r="Z13" s="90"/>
      <c r="AA13" s="90"/>
      <c r="AB13" s="90"/>
      <c r="AC13" s="90"/>
      <c r="AD13" s="90"/>
      <c r="AE13" s="90"/>
      <c r="AF13" s="90"/>
      <c r="AG13" s="90"/>
      <c r="AJ13" s="90"/>
    </row>
    <row r="14" spans="1:36" ht="210" x14ac:dyDescent="0.25">
      <c r="A14" s="99"/>
      <c r="B14" s="99"/>
      <c r="C14" s="99"/>
      <c r="D14" s="99"/>
      <c r="E14" s="46"/>
      <c r="F14" s="99" t="s">
        <v>1172</v>
      </c>
      <c r="G14" s="99" t="s">
        <v>1146</v>
      </c>
      <c r="H14" s="99"/>
      <c r="I14" s="99"/>
      <c r="J14" s="99"/>
      <c r="K14" s="99"/>
      <c r="L14" s="90"/>
      <c r="M14" s="90"/>
      <c r="N14" s="90"/>
      <c r="O14" s="99"/>
      <c r="P14" s="46"/>
      <c r="Q14" s="46"/>
      <c r="R14" s="90"/>
      <c r="S14" s="90"/>
      <c r="T14" s="90"/>
      <c r="U14" s="90"/>
      <c r="V14" s="90"/>
      <c r="W14" s="90" t="s">
        <v>1505</v>
      </c>
      <c r="X14" s="90"/>
      <c r="Y14" s="90"/>
      <c r="Z14" s="90"/>
      <c r="AA14" s="90"/>
      <c r="AB14" s="90"/>
      <c r="AC14" s="90"/>
      <c r="AD14" s="90"/>
      <c r="AE14" s="90"/>
      <c r="AF14" s="90"/>
      <c r="AG14" s="90"/>
    </row>
    <row r="15" spans="1:36" ht="229.5" customHeight="1" x14ac:dyDescent="0.25">
      <c r="A15" s="99"/>
      <c r="B15" s="99"/>
      <c r="C15" s="99"/>
      <c r="D15" s="99"/>
      <c r="E15" s="46"/>
      <c r="F15" s="99" t="s">
        <v>1491</v>
      </c>
      <c r="G15" s="99"/>
      <c r="H15" s="99"/>
      <c r="I15" s="99"/>
      <c r="J15" s="99"/>
      <c r="K15" s="99"/>
      <c r="L15" s="90"/>
      <c r="M15" s="90"/>
      <c r="N15" s="90"/>
      <c r="O15" s="99"/>
      <c r="P15" s="46"/>
      <c r="Q15" s="46"/>
      <c r="R15" s="90"/>
      <c r="S15" s="90"/>
      <c r="T15" s="90"/>
      <c r="U15" s="90"/>
      <c r="V15" s="90"/>
      <c r="W15" s="90" t="s">
        <v>1506</v>
      </c>
      <c r="X15" s="90"/>
      <c r="Y15" s="90"/>
      <c r="Z15" s="90"/>
      <c r="AA15" s="90"/>
      <c r="AB15" s="90"/>
      <c r="AC15" s="90"/>
      <c r="AD15" s="90"/>
      <c r="AE15" s="90"/>
      <c r="AF15" s="90"/>
      <c r="AG15" s="90"/>
      <c r="AH15" s="90" t="s">
        <v>1493</v>
      </c>
    </row>
    <row r="16" spans="1:36" s="131" customFormat="1" ht="6.75" customHeight="1" x14ac:dyDescent="0.25">
      <c r="A16" s="121"/>
      <c r="B16" s="121"/>
      <c r="C16" s="121"/>
      <c r="D16" s="121"/>
      <c r="E16" s="121"/>
      <c r="F16" s="121"/>
      <c r="G16" s="121"/>
      <c r="H16" s="121"/>
      <c r="I16" s="121"/>
      <c r="J16" s="121"/>
      <c r="K16" s="121"/>
      <c r="O16" s="121"/>
      <c r="P16" s="123"/>
      <c r="Q16" s="123"/>
      <c r="AH16" s="122"/>
      <c r="AI16" s="122"/>
    </row>
    <row r="17" spans="1:35" s="131" customFormat="1" ht="7.5" customHeight="1" x14ac:dyDescent="0.25">
      <c r="A17" s="121"/>
      <c r="B17" s="121"/>
      <c r="C17" s="121"/>
      <c r="D17" s="123"/>
      <c r="E17" s="121"/>
      <c r="F17" s="121"/>
      <c r="G17" s="121"/>
      <c r="H17" s="121"/>
      <c r="I17" s="121"/>
      <c r="J17" s="121"/>
      <c r="K17" s="121"/>
      <c r="O17" s="121"/>
      <c r="P17" s="123"/>
      <c r="Q17" s="123"/>
      <c r="AH17" s="122"/>
      <c r="AI17" s="122"/>
    </row>
    <row r="18" spans="1:35" ht="357" customHeight="1" x14ac:dyDescent="0.25">
      <c r="A18" s="99" t="s">
        <v>366</v>
      </c>
      <c r="B18" s="99"/>
      <c r="C18" s="99"/>
      <c r="D18" s="90" t="s">
        <v>1173</v>
      </c>
      <c r="E18" s="99" t="s">
        <v>1890</v>
      </c>
      <c r="F18" s="124" t="s">
        <v>1175</v>
      </c>
      <c r="G18" s="99"/>
      <c r="H18" s="99" t="s">
        <v>1891</v>
      </c>
      <c r="I18" s="99" t="s">
        <v>1892</v>
      </c>
      <c r="J18" s="99" t="s">
        <v>1887</v>
      </c>
      <c r="K18" s="99" t="s">
        <v>1893</v>
      </c>
      <c r="N18" s="117" t="s">
        <v>1879</v>
      </c>
      <c r="O18" s="99" t="s">
        <v>1894</v>
      </c>
      <c r="P18" s="46"/>
      <c r="Q18" s="46"/>
      <c r="R18" s="90" t="s">
        <v>1880</v>
      </c>
      <c r="S18" s="90"/>
      <c r="T18" s="90"/>
      <c r="U18" s="90"/>
      <c r="V18" s="90"/>
      <c r="AH18" s="90" t="s">
        <v>1876</v>
      </c>
      <c r="AI18" s="90" t="s">
        <v>1222</v>
      </c>
    </row>
    <row r="19" spans="1:35" ht="30" x14ac:dyDescent="0.25">
      <c r="A19" s="99"/>
      <c r="B19" s="99"/>
      <c r="C19" s="99"/>
      <c r="D19" s="90"/>
      <c r="E19" s="99"/>
      <c r="F19" s="99" t="s">
        <v>1895</v>
      </c>
      <c r="G19" s="99"/>
      <c r="H19" s="99"/>
      <c r="I19" s="99"/>
      <c r="J19" s="99"/>
      <c r="K19" s="99"/>
      <c r="N19" s="117"/>
      <c r="O19" s="99"/>
      <c r="P19" s="46"/>
      <c r="Q19" s="46"/>
    </row>
    <row r="20" spans="1:35" ht="92.25" customHeight="1" x14ac:dyDescent="0.25">
      <c r="A20" s="99"/>
      <c r="B20" s="99"/>
      <c r="C20" s="99"/>
      <c r="D20" s="90"/>
      <c r="E20" s="99"/>
      <c r="F20" s="99" t="s">
        <v>1896</v>
      </c>
      <c r="G20" s="99"/>
      <c r="H20" s="99"/>
      <c r="I20" s="99"/>
      <c r="J20" s="99"/>
      <c r="K20" s="99"/>
      <c r="O20" s="99"/>
      <c r="P20" s="46"/>
      <c r="Q20" s="46"/>
      <c r="AH20" s="90" t="s">
        <v>1897</v>
      </c>
    </row>
    <row r="21" spans="1:35" ht="30" x14ac:dyDescent="0.25">
      <c r="A21" s="99"/>
      <c r="B21" s="99"/>
      <c r="C21" s="99"/>
      <c r="D21" s="90"/>
      <c r="E21" s="99"/>
      <c r="F21" s="99" t="s">
        <v>1898</v>
      </c>
      <c r="G21" s="99"/>
      <c r="H21" s="99"/>
      <c r="I21" s="99"/>
      <c r="J21" s="99"/>
      <c r="K21" s="99"/>
      <c r="O21" s="99"/>
      <c r="P21" s="46"/>
      <c r="Q21" s="46"/>
    </row>
    <row r="22" spans="1:35" ht="97.5" customHeight="1" x14ac:dyDescent="0.25">
      <c r="A22" s="99"/>
      <c r="B22" s="99"/>
      <c r="C22" s="99"/>
      <c r="D22" s="90"/>
      <c r="E22" s="99"/>
      <c r="F22" s="99" t="s">
        <v>1899</v>
      </c>
      <c r="G22" s="99"/>
      <c r="H22" s="99"/>
      <c r="I22" s="99"/>
      <c r="J22" s="99"/>
      <c r="K22" s="99"/>
      <c r="O22" s="99"/>
      <c r="P22" s="46"/>
      <c r="Q22" s="46"/>
      <c r="AH22" s="90" t="s">
        <v>1519</v>
      </c>
    </row>
    <row r="23" spans="1:35" x14ac:dyDescent="0.25">
      <c r="A23" s="99"/>
      <c r="B23" s="99"/>
      <c r="C23" s="99"/>
      <c r="D23" s="90"/>
      <c r="E23" s="99"/>
      <c r="F23" s="99"/>
      <c r="G23" s="99"/>
      <c r="H23" s="99"/>
      <c r="I23" s="99"/>
      <c r="J23" s="99"/>
      <c r="K23" s="99"/>
      <c r="O23" s="99"/>
      <c r="P23" s="46"/>
      <c r="Q23" s="46"/>
    </row>
    <row r="24" spans="1:35" ht="30" x14ac:dyDescent="0.25">
      <c r="A24" s="99"/>
      <c r="B24" s="99"/>
      <c r="C24" s="99"/>
      <c r="E24" s="99"/>
      <c r="F24" s="124" t="s">
        <v>1184</v>
      </c>
      <c r="G24" s="99"/>
      <c r="H24" s="99"/>
      <c r="I24" s="99"/>
      <c r="J24" s="99"/>
      <c r="K24" s="99"/>
      <c r="O24" s="99"/>
      <c r="P24" s="46"/>
      <c r="Q24" s="46"/>
    </row>
    <row r="25" spans="1:35" ht="90" x14ac:dyDescent="0.25">
      <c r="A25" s="99"/>
      <c r="B25" s="99"/>
      <c r="C25" s="99"/>
      <c r="E25" s="99"/>
      <c r="F25" s="99" t="s">
        <v>1900</v>
      </c>
      <c r="G25" s="99"/>
      <c r="H25" s="99"/>
      <c r="I25" s="99"/>
      <c r="J25" s="99"/>
      <c r="K25" s="99"/>
      <c r="O25" s="99"/>
      <c r="P25" s="46"/>
      <c r="Q25" s="46"/>
      <c r="AH25" s="90" t="s">
        <v>1521</v>
      </c>
    </row>
    <row r="26" spans="1:35" ht="45" x14ac:dyDescent="0.25">
      <c r="A26" s="99"/>
      <c r="B26" s="99"/>
      <c r="C26" s="99"/>
      <c r="E26" s="99"/>
      <c r="F26" s="99" t="s">
        <v>1901</v>
      </c>
      <c r="G26" s="99"/>
      <c r="H26" s="99"/>
      <c r="I26" s="99"/>
      <c r="J26" s="99"/>
      <c r="K26" s="99"/>
      <c r="O26" s="99"/>
      <c r="P26" s="46"/>
      <c r="Q26" s="46"/>
    </row>
    <row r="27" spans="1:35" ht="45" x14ac:dyDescent="0.25">
      <c r="A27" s="99"/>
      <c r="B27" s="99"/>
      <c r="C27" s="99"/>
      <c r="E27" s="99"/>
      <c r="F27" s="99" t="s">
        <v>1187</v>
      </c>
      <c r="G27" s="99"/>
      <c r="H27" s="99"/>
      <c r="I27" s="99"/>
      <c r="J27" s="99"/>
      <c r="K27" s="99"/>
      <c r="O27" s="99"/>
      <c r="P27" s="46"/>
      <c r="Q27" s="46"/>
    </row>
    <row r="28" spans="1:35" ht="96" customHeight="1" x14ac:dyDescent="0.25">
      <c r="A28" s="99"/>
      <c r="B28" s="99"/>
      <c r="C28" s="99"/>
      <c r="E28" s="99"/>
      <c r="F28" s="99" t="s">
        <v>1902</v>
      </c>
      <c r="G28" s="99"/>
      <c r="H28" s="99"/>
      <c r="I28" s="99"/>
      <c r="J28" s="99"/>
      <c r="K28" s="99"/>
      <c r="L28" s="90"/>
      <c r="M28" s="90"/>
      <c r="O28" s="99"/>
      <c r="P28" s="46"/>
      <c r="Q28" s="46"/>
      <c r="AH28" s="90" t="s">
        <v>1492</v>
      </c>
      <c r="AI28" s="90" t="s">
        <v>1524</v>
      </c>
    </row>
    <row r="29" spans="1:35" s="131" customFormat="1" ht="7.5" customHeight="1" x14ac:dyDescent="0.25">
      <c r="A29" s="121"/>
      <c r="B29" s="121"/>
      <c r="C29" s="121"/>
      <c r="D29" s="123"/>
      <c r="E29" s="121"/>
      <c r="F29" s="121"/>
      <c r="G29" s="121"/>
      <c r="H29" s="121"/>
      <c r="I29" s="121"/>
      <c r="J29" s="121"/>
      <c r="K29" s="121"/>
      <c r="O29" s="121"/>
      <c r="P29" s="123"/>
      <c r="Q29" s="123"/>
      <c r="AH29" s="122"/>
      <c r="AI29" s="122"/>
    </row>
    <row r="30" spans="1:35" ht="409.5" x14ac:dyDescent="0.25">
      <c r="A30" s="99"/>
      <c r="B30" s="99"/>
      <c r="C30" s="99"/>
      <c r="D30" s="90" t="s">
        <v>1190</v>
      </c>
      <c r="E30" s="99" t="s">
        <v>1903</v>
      </c>
      <c r="F30" s="124" t="s">
        <v>1904</v>
      </c>
      <c r="G30" s="99"/>
      <c r="H30" s="99" t="s">
        <v>1905</v>
      </c>
      <c r="I30" s="99" t="s">
        <v>1892</v>
      </c>
      <c r="J30" s="99" t="s">
        <v>1887</v>
      </c>
      <c r="K30" s="99" t="s">
        <v>1893</v>
      </c>
      <c r="N30" s="117" t="s">
        <v>1879</v>
      </c>
      <c r="O30" s="99" t="s">
        <v>1894</v>
      </c>
      <c r="P30" s="46"/>
      <c r="Q30" s="46"/>
      <c r="R30" s="90" t="s">
        <v>1880</v>
      </c>
      <c r="S30" s="90"/>
      <c r="T30" s="90"/>
      <c r="U30" s="90"/>
      <c r="V30" s="90"/>
      <c r="AH30" s="90" t="s">
        <v>1876</v>
      </c>
    </row>
    <row r="31" spans="1:35" x14ac:dyDescent="0.25">
      <c r="A31" s="99"/>
      <c r="B31" s="99"/>
      <c r="C31" s="99"/>
      <c r="D31" s="90"/>
      <c r="E31" s="99"/>
      <c r="F31" s="99" t="s">
        <v>1906</v>
      </c>
      <c r="G31" s="99"/>
      <c r="H31" s="99"/>
      <c r="I31" s="99"/>
      <c r="J31" s="99"/>
      <c r="K31" s="99"/>
      <c r="O31" s="99"/>
      <c r="P31" s="46"/>
      <c r="Q31" s="46"/>
    </row>
    <row r="32" spans="1:35" ht="150" x14ac:dyDescent="0.25">
      <c r="A32" s="99"/>
      <c r="B32" s="99"/>
      <c r="C32" s="99"/>
      <c r="D32" s="90"/>
      <c r="E32" s="99"/>
      <c r="F32" s="99" t="s">
        <v>1907</v>
      </c>
      <c r="G32" s="99"/>
      <c r="H32" s="99"/>
      <c r="I32" s="99"/>
      <c r="J32" s="99"/>
      <c r="K32" s="99"/>
      <c r="O32" s="99"/>
      <c r="P32" s="46"/>
      <c r="Q32" s="46"/>
      <c r="AH32" s="90" t="s">
        <v>1908</v>
      </c>
    </row>
    <row r="33" spans="1:35" ht="30" x14ac:dyDescent="0.25">
      <c r="A33" s="99"/>
      <c r="B33" s="99"/>
      <c r="C33" s="99"/>
      <c r="D33" s="90"/>
      <c r="E33" s="99"/>
      <c r="F33" s="99" t="s">
        <v>1898</v>
      </c>
      <c r="G33" s="99"/>
      <c r="H33" s="99"/>
      <c r="I33" s="99"/>
      <c r="J33" s="99"/>
      <c r="K33" s="99"/>
      <c r="O33" s="99"/>
      <c r="P33" s="46"/>
      <c r="Q33" s="46"/>
    </row>
    <row r="34" spans="1:35" ht="88.5" customHeight="1" x14ac:dyDescent="0.25">
      <c r="A34" s="99"/>
      <c r="B34" s="99"/>
      <c r="C34" s="99"/>
      <c r="D34" s="90"/>
      <c r="E34" s="99"/>
      <c r="F34" s="99" t="s">
        <v>1909</v>
      </c>
      <c r="G34" s="99"/>
      <c r="H34" s="99"/>
      <c r="I34" s="99"/>
      <c r="J34" s="99"/>
      <c r="K34" s="99"/>
      <c r="O34" s="99"/>
      <c r="P34" s="46"/>
      <c r="Q34" s="46"/>
      <c r="AH34" s="90" t="s">
        <v>1519</v>
      </c>
    </row>
    <row r="35" spans="1:35" ht="45" x14ac:dyDescent="0.25">
      <c r="A35" s="99"/>
      <c r="B35" s="99"/>
      <c r="C35" s="99"/>
      <c r="D35" s="90"/>
      <c r="E35" s="99"/>
      <c r="F35" s="124" t="s">
        <v>1910</v>
      </c>
      <c r="G35" s="99"/>
      <c r="H35" s="99"/>
      <c r="I35" s="99"/>
      <c r="J35" s="99"/>
      <c r="K35" s="99"/>
      <c r="O35" s="99"/>
      <c r="P35" s="46"/>
      <c r="Q35" s="46"/>
    </row>
    <row r="36" spans="1:35" ht="105" x14ac:dyDescent="0.25">
      <c r="A36" s="99"/>
      <c r="B36" s="99"/>
      <c r="C36" s="99"/>
      <c r="D36" s="90"/>
      <c r="E36" s="99"/>
      <c r="F36" s="99" t="s">
        <v>1911</v>
      </c>
      <c r="G36" s="99"/>
      <c r="H36" s="99"/>
      <c r="I36" s="99"/>
      <c r="J36" s="99"/>
      <c r="K36" s="99"/>
      <c r="O36" s="99"/>
      <c r="P36" s="46"/>
      <c r="Q36" s="46"/>
      <c r="AH36" s="90" t="s">
        <v>1912</v>
      </c>
    </row>
    <row r="37" spans="1:35" ht="45" x14ac:dyDescent="0.25">
      <c r="A37" s="99"/>
      <c r="B37" s="99"/>
      <c r="C37" s="99"/>
      <c r="D37" s="90"/>
      <c r="E37" s="99"/>
      <c r="F37" s="99" t="s">
        <v>1913</v>
      </c>
      <c r="G37" s="99"/>
      <c r="H37" s="99"/>
      <c r="I37" s="99"/>
      <c r="J37" s="99"/>
      <c r="K37" s="99"/>
      <c r="O37" s="99"/>
      <c r="P37" s="46"/>
      <c r="Q37" s="46"/>
    </row>
    <row r="38" spans="1:35" ht="60" x14ac:dyDescent="0.25">
      <c r="A38" s="99"/>
      <c r="B38" s="99"/>
      <c r="C38" s="99"/>
      <c r="D38" s="90"/>
      <c r="E38" s="99"/>
      <c r="F38" s="99" t="s">
        <v>1201</v>
      </c>
      <c r="G38" s="99"/>
      <c r="H38" s="99"/>
      <c r="I38" s="99"/>
      <c r="J38" s="99"/>
      <c r="K38" s="99"/>
      <c r="O38" s="99"/>
      <c r="P38" s="46"/>
      <c r="Q38" s="46"/>
    </row>
    <row r="39" spans="1:35" ht="93" customHeight="1" x14ac:dyDescent="0.25">
      <c r="A39" s="99"/>
      <c r="B39" s="99"/>
      <c r="C39" s="99"/>
      <c r="D39" s="90"/>
      <c r="E39" s="99"/>
      <c r="F39" s="99" t="s">
        <v>1914</v>
      </c>
      <c r="G39" s="99"/>
      <c r="H39" s="99"/>
      <c r="I39" s="99"/>
      <c r="J39" s="99"/>
      <c r="K39" s="99"/>
      <c r="O39" s="99"/>
      <c r="P39" s="46"/>
      <c r="Q39" s="46"/>
      <c r="AH39" s="90" t="s">
        <v>1506</v>
      </c>
      <c r="AI39" s="90" t="s">
        <v>1524</v>
      </c>
    </row>
    <row r="40" spans="1:35" s="131" customFormat="1" ht="7.5" customHeight="1" x14ac:dyDescent="0.25">
      <c r="A40" s="121"/>
      <c r="B40" s="121"/>
      <c r="C40" s="121"/>
      <c r="D40" s="123"/>
      <c r="E40" s="121"/>
      <c r="F40" s="121"/>
      <c r="G40" s="121"/>
      <c r="H40" s="121"/>
      <c r="I40" s="121"/>
      <c r="J40" s="121"/>
      <c r="K40" s="121"/>
      <c r="O40" s="121"/>
      <c r="P40" s="123"/>
      <c r="Q40" s="123"/>
      <c r="AH40" s="122"/>
      <c r="AI40" s="122"/>
    </row>
    <row r="41" spans="1:35" ht="409.5" x14ac:dyDescent="0.25">
      <c r="A41" s="99"/>
      <c r="B41" s="99"/>
      <c r="C41" s="99"/>
      <c r="D41" s="90" t="s">
        <v>1203</v>
      </c>
      <c r="E41" s="99" t="s">
        <v>1915</v>
      </c>
      <c r="F41" s="124" t="s">
        <v>1916</v>
      </c>
      <c r="G41" s="99"/>
      <c r="H41" s="99" t="s">
        <v>1917</v>
      </c>
      <c r="I41" s="99" t="s">
        <v>1918</v>
      </c>
      <c r="J41" s="99" t="s">
        <v>1887</v>
      </c>
      <c r="K41" s="99" t="s">
        <v>1919</v>
      </c>
      <c r="N41" s="117" t="s">
        <v>1879</v>
      </c>
      <c r="O41" s="99" t="s">
        <v>1894</v>
      </c>
      <c r="P41" s="46"/>
      <c r="Q41" s="46"/>
      <c r="R41" s="90" t="s">
        <v>1880</v>
      </c>
      <c r="S41" s="90"/>
      <c r="T41" s="90"/>
      <c r="U41" s="90"/>
      <c r="V41" s="90"/>
      <c r="AH41" s="90" t="s">
        <v>1876</v>
      </c>
      <c r="AI41" s="90" t="s">
        <v>1920</v>
      </c>
    </row>
    <row r="42" spans="1:35" ht="75" x14ac:dyDescent="0.25">
      <c r="A42" s="99"/>
      <c r="B42" s="99"/>
      <c r="C42" s="99"/>
      <c r="D42" s="90"/>
      <c r="E42" s="99"/>
      <c r="F42" s="99" t="s">
        <v>1921</v>
      </c>
      <c r="G42" s="99"/>
      <c r="H42" s="99"/>
      <c r="I42" s="99"/>
      <c r="J42" s="99"/>
      <c r="K42" s="99"/>
      <c r="O42" s="99"/>
      <c r="P42" s="46"/>
      <c r="Q42" s="46"/>
      <c r="AH42" s="90" t="s">
        <v>1519</v>
      </c>
    </row>
    <row r="43" spans="1:35" ht="30" x14ac:dyDescent="0.25">
      <c r="A43" s="99"/>
      <c r="B43" s="99"/>
      <c r="C43" s="99"/>
      <c r="D43" s="90"/>
      <c r="E43" s="99"/>
      <c r="F43" s="124" t="s">
        <v>1922</v>
      </c>
      <c r="G43" s="99"/>
      <c r="H43" s="99"/>
      <c r="I43" s="99"/>
      <c r="J43" s="99"/>
      <c r="K43" s="99"/>
      <c r="O43" s="99"/>
      <c r="P43" s="46"/>
      <c r="Q43" s="46"/>
    </row>
    <row r="44" spans="1:35" ht="75" x14ac:dyDescent="0.25">
      <c r="A44" s="99"/>
      <c r="B44" s="99"/>
      <c r="C44" s="99"/>
      <c r="D44" s="90"/>
      <c r="E44" s="99"/>
      <c r="F44" s="125" t="s">
        <v>1923</v>
      </c>
      <c r="G44" s="99"/>
      <c r="H44" s="99"/>
      <c r="I44" s="99"/>
      <c r="J44" s="99"/>
      <c r="K44" s="99"/>
      <c r="O44" s="99"/>
      <c r="P44" s="46"/>
      <c r="Q44" s="46"/>
      <c r="AH44" s="90" t="s">
        <v>1492</v>
      </c>
      <c r="AI44" s="90" t="s">
        <v>1524</v>
      </c>
    </row>
    <row r="45" spans="1:35" s="131" customFormat="1" ht="7.5" customHeight="1" x14ac:dyDescent="0.25">
      <c r="A45" s="121"/>
      <c r="B45" s="121"/>
      <c r="C45" s="121"/>
      <c r="D45" s="123"/>
      <c r="E45" s="121"/>
      <c r="F45" s="121"/>
      <c r="G45" s="121"/>
      <c r="H45" s="121"/>
      <c r="I45" s="121"/>
      <c r="J45" s="121"/>
      <c r="K45" s="121"/>
      <c r="O45" s="121"/>
      <c r="P45" s="123"/>
      <c r="Q45" s="123"/>
      <c r="AH45" s="122"/>
      <c r="AI45" s="122"/>
    </row>
    <row r="46" spans="1:35" ht="409.5" x14ac:dyDescent="0.25">
      <c r="A46" s="99"/>
      <c r="B46" s="99"/>
      <c r="C46" s="99"/>
      <c r="D46" s="90" t="s">
        <v>1211</v>
      </c>
      <c r="E46" s="99" t="s">
        <v>1924</v>
      </c>
      <c r="F46" s="124" t="s">
        <v>1916</v>
      </c>
      <c r="H46" s="99" t="s">
        <v>1545</v>
      </c>
      <c r="I46" s="99" t="s">
        <v>1925</v>
      </c>
      <c r="J46" s="99" t="s">
        <v>1927</v>
      </c>
      <c r="K46" s="99" t="s">
        <v>1926</v>
      </c>
      <c r="N46" s="117" t="s">
        <v>1879</v>
      </c>
      <c r="O46" s="99" t="s">
        <v>1928</v>
      </c>
      <c r="P46" s="46"/>
      <c r="Q46" s="46"/>
      <c r="R46" s="90" t="s">
        <v>1880</v>
      </c>
      <c r="S46" s="90"/>
      <c r="T46" s="90"/>
      <c r="U46" s="90"/>
      <c r="V46" s="90"/>
      <c r="AH46" s="90" t="s">
        <v>1876</v>
      </c>
      <c r="AI46" s="90" t="s">
        <v>1929</v>
      </c>
    </row>
    <row r="47" spans="1:35" ht="75" x14ac:dyDescent="0.25">
      <c r="A47" s="99"/>
      <c r="B47" s="99"/>
      <c r="C47" s="99"/>
      <c r="D47" s="90"/>
      <c r="E47" s="99"/>
      <c r="F47" s="99" t="s">
        <v>1921</v>
      </c>
      <c r="G47" s="99"/>
      <c r="H47" s="99"/>
      <c r="I47" s="99"/>
      <c r="J47" s="99"/>
      <c r="K47" s="99"/>
      <c r="O47" s="99"/>
      <c r="P47" s="46"/>
      <c r="Q47" s="46"/>
      <c r="AH47" s="90" t="s">
        <v>1519</v>
      </c>
    </row>
    <row r="48" spans="1:35" ht="93.75" customHeight="1" x14ac:dyDescent="0.25">
      <c r="A48" s="99"/>
      <c r="B48" s="99"/>
      <c r="C48" s="99"/>
      <c r="D48" s="90"/>
      <c r="E48" s="99"/>
      <c r="F48" s="124" t="s">
        <v>1930</v>
      </c>
      <c r="G48" s="99"/>
      <c r="H48" s="99"/>
      <c r="I48" s="99"/>
      <c r="J48" s="99"/>
      <c r="K48" s="99"/>
      <c r="O48" s="99"/>
      <c r="P48" s="46"/>
      <c r="Q48" s="46"/>
      <c r="AH48" s="90" t="s">
        <v>1492</v>
      </c>
      <c r="AI48" s="90" t="s">
        <v>1524</v>
      </c>
    </row>
    <row r="49" spans="1:35" ht="60" x14ac:dyDescent="0.25">
      <c r="A49" s="99"/>
      <c r="B49" s="99"/>
      <c r="C49" s="99"/>
      <c r="D49" s="90"/>
      <c r="E49" s="99"/>
      <c r="F49" s="125" t="s">
        <v>1931</v>
      </c>
      <c r="G49" s="99"/>
      <c r="H49" s="99"/>
      <c r="I49" s="99"/>
      <c r="J49" s="99"/>
      <c r="K49" s="99"/>
      <c r="O49" s="99"/>
      <c r="P49" s="46"/>
      <c r="Q49" s="46"/>
    </row>
    <row r="50" spans="1:35" ht="90" x14ac:dyDescent="0.25">
      <c r="A50" s="99"/>
      <c r="B50" s="99"/>
      <c r="C50" s="99"/>
      <c r="D50" s="90"/>
      <c r="E50" s="99"/>
      <c r="F50" s="124" t="s">
        <v>1932</v>
      </c>
      <c r="G50" s="99"/>
      <c r="H50" s="99"/>
      <c r="I50" s="99"/>
      <c r="J50" s="99"/>
      <c r="K50" s="99"/>
      <c r="O50" s="99"/>
      <c r="P50" s="46"/>
      <c r="Q50" s="46"/>
      <c r="AH50" s="90" t="s">
        <v>1521</v>
      </c>
    </row>
    <row r="51" spans="1:35" ht="30" x14ac:dyDescent="0.25">
      <c r="A51" s="99"/>
      <c r="B51" s="99"/>
      <c r="C51" s="99"/>
      <c r="D51" s="90"/>
      <c r="E51" s="99"/>
      <c r="F51" s="125" t="s">
        <v>1933</v>
      </c>
      <c r="G51" s="99"/>
      <c r="H51" s="99"/>
      <c r="I51" s="99"/>
      <c r="J51" s="99"/>
      <c r="K51" s="99"/>
      <c r="O51" s="99"/>
      <c r="P51" s="46"/>
      <c r="Q51" s="46"/>
    </row>
    <row r="52" spans="1:35" s="133" customFormat="1" ht="6.75" customHeight="1" x14ac:dyDescent="0.25">
      <c r="A52" s="126"/>
      <c r="B52" s="126"/>
      <c r="C52" s="126"/>
      <c r="D52" s="127"/>
      <c r="E52" s="126"/>
      <c r="F52" s="126"/>
      <c r="G52" s="126"/>
      <c r="H52" s="126"/>
      <c r="I52" s="126"/>
      <c r="J52" s="126"/>
      <c r="K52" s="126"/>
      <c r="O52" s="126"/>
      <c r="P52" s="128"/>
      <c r="Q52" s="128"/>
      <c r="AH52" s="127"/>
      <c r="AI52" s="127"/>
    </row>
    <row r="53" spans="1:35" ht="84.75" customHeight="1" x14ac:dyDescent="0.25">
      <c r="A53" s="99"/>
      <c r="B53" s="99"/>
      <c r="C53" s="99"/>
      <c r="D53" s="99" t="s">
        <v>1772</v>
      </c>
      <c r="E53" s="99"/>
      <c r="F53" s="99"/>
      <c r="G53" s="99"/>
      <c r="H53" s="99"/>
      <c r="I53" s="99"/>
      <c r="J53" s="99"/>
      <c r="K53" s="99"/>
      <c r="O53" s="99"/>
      <c r="P53" s="46"/>
      <c r="Q53" s="46"/>
    </row>
    <row r="54" spans="1:35" x14ac:dyDescent="0.25">
      <c r="A54" s="99"/>
      <c r="B54" s="99"/>
      <c r="C54" s="99"/>
      <c r="D54" s="99"/>
      <c r="E54" s="99"/>
      <c r="F54" s="99"/>
      <c r="G54" s="99"/>
      <c r="H54" s="99"/>
      <c r="I54" s="99"/>
      <c r="J54" s="99"/>
      <c r="K54" s="99"/>
      <c r="O54" s="99"/>
      <c r="P54" s="46"/>
      <c r="Q54" s="46"/>
    </row>
    <row r="55" spans="1:35" ht="45" customHeight="1" x14ac:dyDescent="0.25">
      <c r="A55" s="99"/>
      <c r="B55" s="99"/>
      <c r="C55" s="99"/>
      <c r="D55" s="98" t="s">
        <v>1934</v>
      </c>
      <c r="E55" s="99" t="s">
        <v>1935</v>
      </c>
      <c r="F55" s="99"/>
      <c r="G55" s="99"/>
      <c r="H55" s="99"/>
      <c r="I55" s="99"/>
      <c r="J55" s="99"/>
      <c r="K55" s="99"/>
      <c r="O55" s="99"/>
      <c r="P55" s="46"/>
      <c r="Q55" s="46"/>
    </row>
    <row r="56" spans="1:35" ht="108" customHeight="1" x14ac:dyDescent="0.25">
      <c r="A56" s="99"/>
      <c r="B56" s="99"/>
      <c r="C56" s="99"/>
      <c r="D56" s="98"/>
      <c r="E56" s="99" t="s">
        <v>1936</v>
      </c>
      <c r="F56" s="99"/>
      <c r="G56" s="99"/>
      <c r="H56" s="99"/>
      <c r="I56" s="99"/>
      <c r="J56" s="99"/>
      <c r="K56" s="99"/>
      <c r="O56" s="99"/>
      <c r="P56" s="46"/>
      <c r="Q56" s="46"/>
    </row>
    <row r="57" spans="1:35" ht="60" x14ac:dyDescent="0.25">
      <c r="A57" s="99"/>
      <c r="B57" s="99"/>
      <c r="C57" s="99"/>
      <c r="D57" s="98"/>
      <c r="E57" s="99" t="s">
        <v>1937</v>
      </c>
      <c r="F57" s="99"/>
      <c r="G57" s="99"/>
      <c r="H57" s="99"/>
      <c r="I57" s="99"/>
      <c r="J57" s="99"/>
      <c r="K57" s="99"/>
      <c r="O57" s="99"/>
      <c r="P57" s="46"/>
      <c r="Q57" s="46"/>
    </row>
    <row r="58" spans="1:35" ht="75" x14ac:dyDescent="0.25">
      <c r="A58" s="100"/>
      <c r="B58" s="99"/>
      <c r="C58" s="99"/>
      <c r="D58" s="99"/>
      <c r="E58" s="99" t="s">
        <v>1938</v>
      </c>
      <c r="F58" s="99"/>
      <c r="G58" s="99"/>
      <c r="H58" s="99"/>
      <c r="I58" s="99"/>
      <c r="J58" s="99"/>
      <c r="K58" s="99"/>
      <c r="O58" s="99"/>
      <c r="P58" s="46"/>
      <c r="Q58" s="46"/>
    </row>
    <row r="59" spans="1:35" ht="30" x14ac:dyDescent="0.25">
      <c r="A59" s="100"/>
      <c r="B59" s="99"/>
      <c r="C59" s="99"/>
      <c r="D59" s="99"/>
      <c r="E59" s="99" t="s">
        <v>1939</v>
      </c>
      <c r="F59" s="99"/>
      <c r="G59" s="99"/>
      <c r="H59" s="99"/>
      <c r="I59" s="99"/>
      <c r="J59" s="99"/>
      <c r="K59" s="99"/>
      <c r="O59" s="99"/>
      <c r="P59" s="46"/>
      <c r="Q59" s="46"/>
    </row>
    <row r="64" spans="1:35" s="90" customFormat="1" x14ac:dyDescent="0.25"/>
    <row r="65" spans="6:6" s="90" customFormat="1" x14ac:dyDescent="0.25"/>
    <row r="66" spans="6:6" s="90" customFormat="1" x14ac:dyDescent="0.25"/>
    <row r="67" spans="6:6" s="90" customFormat="1" x14ac:dyDescent="0.25">
      <c r="F67" s="129"/>
    </row>
    <row r="68" spans="6:6" s="90" customFormat="1" x14ac:dyDescent="0.25"/>
    <row r="69" spans="6:6" s="90" customFormat="1" x14ac:dyDescent="0.25"/>
    <row r="70" spans="6:6" s="90" customFormat="1" x14ac:dyDescent="0.25"/>
    <row r="71" spans="6:6" s="90" customFormat="1" x14ac:dyDescent="0.25"/>
    <row r="72" spans="6:6" s="90" customFormat="1" x14ac:dyDescent="0.25"/>
    <row r="73" spans="6:6" s="90" customFormat="1" x14ac:dyDescent="0.25"/>
    <row r="74" spans="6:6" s="90" customFormat="1" x14ac:dyDescent="0.25">
      <c r="F74" s="129"/>
    </row>
    <row r="75" spans="6:6" s="90" customFormat="1" x14ac:dyDescent="0.25"/>
    <row r="76" spans="6:6" s="90" customFormat="1" x14ac:dyDescent="0.25"/>
    <row r="77" spans="6:6" s="90" customFormat="1" x14ac:dyDescent="0.25"/>
    <row r="78" spans="6:6" s="90" customFormat="1" x14ac:dyDescent="0.25"/>
    <row r="79" spans="6:6" s="90" customFormat="1" x14ac:dyDescent="0.25"/>
    <row r="80" spans="6:6" s="90" customFormat="1" x14ac:dyDescent="0.25">
      <c r="F80" s="129"/>
    </row>
    <row r="81" s="90" customFormat="1" x14ac:dyDescent="0.25"/>
    <row r="82" s="90" customFormat="1" x14ac:dyDescent="0.25"/>
    <row r="83" s="90" customFormat="1" x14ac:dyDescent="0.25"/>
    <row r="84" s="90" customFormat="1" x14ac:dyDescent="0.25"/>
    <row r="85" s="90" customFormat="1" x14ac:dyDescent="0.25"/>
    <row r="86" s="90" customFormat="1" x14ac:dyDescent="0.25"/>
    <row r="87" s="90" customFormat="1" x14ac:dyDescent="0.25"/>
    <row r="88" s="90" customFormat="1" x14ac:dyDescent="0.25"/>
    <row r="89" s="90" customFormat="1" x14ac:dyDescent="0.25"/>
    <row r="90" s="90" customFormat="1" x14ac:dyDescent="0.25"/>
    <row r="91" s="90" customFormat="1" x14ac:dyDescent="0.25"/>
    <row r="92" s="90" customFormat="1" x14ac:dyDescent="0.25"/>
    <row r="93" s="90" customFormat="1" x14ac:dyDescent="0.25"/>
    <row r="94" s="90" customFormat="1" x14ac:dyDescent="0.25"/>
    <row r="95" s="90" customFormat="1" x14ac:dyDescent="0.25"/>
    <row r="96" s="90" customFormat="1" x14ac:dyDescent="0.25"/>
    <row r="97" s="90" customFormat="1" x14ac:dyDescent="0.25"/>
    <row r="98" s="90" customFormat="1" x14ac:dyDescent="0.25"/>
    <row r="99" s="90" customFormat="1" x14ac:dyDescent="0.25"/>
    <row r="100" s="90" customFormat="1" x14ac:dyDescent="0.25"/>
    <row r="101" s="90" customFormat="1" x14ac:dyDescent="0.25"/>
    <row r="102" s="90" customFormat="1" x14ac:dyDescent="0.25"/>
    <row r="103" s="90" customFormat="1" x14ac:dyDescent="0.25"/>
    <row r="104" s="90" customFormat="1" x14ac:dyDescent="0.25"/>
    <row r="105" s="90" customFormat="1" x14ac:dyDescent="0.25"/>
  </sheetData>
  <mergeCells count="4">
    <mergeCell ref="H1:K1"/>
    <mergeCell ref="AD1:AF1"/>
    <mergeCell ref="T1:AC1"/>
    <mergeCell ref="N1:S1"/>
  </mergeCells>
  <pageMargins left="0.25" right="0.25" top="0.75" bottom="0.75" header="0.3" footer="0.3"/>
  <pageSetup paperSize="3" scale="49" fitToHeight="0"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76"/>
  <sheetViews>
    <sheetView view="pageBreakPreview" zoomScale="60" zoomScaleNormal="70" workbookViewId="0">
      <pane ySplit="2" topLeftCell="A3" activePane="bottomLeft" state="frozen"/>
      <selection pane="bottomLeft"/>
    </sheetView>
  </sheetViews>
  <sheetFormatPr defaultRowHeight="15" x14ac:dyDescent="0.25"/>
  <cols>
    <col min="1" max="1" width="9.140625" style="160" customWidth="1"/>
    <col min="2" max="2" width="25.7109375" style="168" customWidth="1"/>
    <col min="3" max="4" width="25.7109375" style="160" customWidth="1"/>
    <col min="5" max="5" width="54.140625" style="160" customWidth="1"/>
    <col min="6" max="6" width="51.140625" style="160" customWidth="1"/>
    <col min="7" max="11" width="25.7109375" style="160" customWidth="1"/>
    <col min="12" max="13" width="9.140625" style="160"/>
    <col min="14" max="14" width="15.28515625" style="160" customWidth="1"/>
    <col min="15" max="17" width="25.7109375" style="160" customWidth="1"/>
    <col min="18" max="23" width="14.140625" style="160" customWidth="1"/>
    <col min="24" max="33" width="13" style="160" customWidth="1"/>
    <col min="34" max="34" width="30" style="168" customWidth="1"/>
    <col min="35" max="35" width="23.5703125" style="168" customWidth="1"/>
    <col min="36" max="41" width="9.140625" style="168"/>
    <col min="42" max="16384" width="9.140625" style="160"/>
  </cols>
  <sheetData>
    <row r="1" spans="1:41" s="168" customFormat="1" x14ac:dyDescent="0.25">
      <c r="A1" s="119"/>
      <c r="B1" s="120"/>
      <c r="C1" s="120"/>
      <c r="D1" s="120"/>
      <c r="E1" s="120"/>
      <c r="F1" s="120"/>
      <c r="G1" s="120"/>
      <c r="H1" s="458" t="s">
        <v>5</v>
      </c>
      <c r="I1" s="459"/>
      <c r="J1" s="459"/>
      <c r="K1" s="460"/>
      <c r="L1" s="145"/>
      <c r="M1" s="144"/>
      <c r="N1" s="470" t="s">
        <v>6</v>
      </c>
      <c r="O1" s="470"/>
      <c r="P1" s="470"/>
      <c r="Q1" s="470"/>
      <c r="R1" s="470"/>
      <c r="S1" s="470"/>
      <c r="T1" s="481" t="s">
        <v>2885</v>
      </c>
      <c r="U1" s="481"/>
      <c r="V1" s="481"/>
      <c r="W1" s="481"/>
      <c r="X1" s="481"/>
      <c r="Y1" s="481"/>
      <c r="Z1" s="481"/>
      <c r="AA1" s="481"/>
      <c r="AB1" s="481"/>
      <c r="AC1" s="468" t="s">
        <v>2874</v>
      </c>
      <c r="AD1" s="468"/>
      <c r="AE1" s="468"/>
      <c r="AF1" s="167"/>
      <c r="AG1" s="167"/>
    </row>
    <row r="2" spans="1:41" s="151" customFormat="1" ht="45.75" thickBot="1" x14ac:dyDescent="0.3">
      <c r="A2" s="147" t="s">
        <v>0</v>
      </c>
      <c r="B2" s="148" t="s">
        <v>2</v>
      </c>
      <c r="C2" s="148" t="s">
        <v>1</v>
      </c>
      <c r="D2" s="148" t="s">
        <v>287</v>
      </c>
      <c r="E2" s="148" t="s">
        <v>1141</v>
      </c>
      <c r="F2" s="148" t="s">
        <v>208</v>
      </c>
      <c r="G2" s="148" t="s">
        <v>7</v>
      </c>
      <c r="H2" s="157" t="s">
        <v>4</v>
      </c>
      <c r="I2" s="157" t="s">
        <v>284</v>
      </c>
      <c r="J2" s="157" t="s">
        <v>285</v>
      </c>
      <c r="K2" s="157" t="s">
        <v>286</v>
      </c>
      <c r="L2" s="149" t="s">
        <v>8</v>
      </c>
      <c r="M2" s="149" t="s">
        <v>2842</v>
      </c>
      <c r="N2" s="159" t="s">
        <v>289</v>
      </c>
      <c r="O2" s="159" t="s">
        <v>2839</v>
      </c>
      <c r="P2" s="159" t="s">
        <v>2865</v>
      </c>
      <c r="Q2" s="159" t="s">
        <v>2866</v>
      </c>
      <c r="R2" s="159" t="s">
        <v>2877</v>
      </c>
      <c r="S2" s="159" t="s">
        <v>2878</v>
      </c>
      <c r="T2" s="158" t="s">
        <v>2849</v>
      </c>
      <c r="U2" s="158" t="s">
        <v>2868</v>
      </c>
      <c r="V2" s="158" t="s">
        <v>2870</v>
      </c>
      <c r="W2" s="158" t="s">
        <v>291</v>
      </c>
      <c r="X2" s="158" t="s">
        <v>292</v>
      </c>
      <c r="Y2" s="158" t="s">
        <v>2888</v>
      </c>
      <c r="Z2" s="158" t="s">
        <v>2871</v>
      </c>
      <c r="AA2" s="158" t="s">
        <v>2889</v>
      </c>
      <c r="AB2" s="158" t="s">
        <v>292</v>
      </c>
      <c r="AC2" s="94" t="s">
        <v>2859</v>
      </c>
      <c r="AD2" s="94" t="s">
        <v>2860</v>
      </c>
      <c r="AE2" s="94" t="s">
        <v>2861</v>
      </c>
      <c r="AF2" s="150"/>
      <c r="AG2" s="150"/>
      <c r="AH2" s="151" t="s">
        <v>1142</v>
      </c>
    </row>
    <row r="3" spans="1:41" x14ac:dyDescent="0.25">
      <c r="A3" s="152" t="s">
        <v>145</v>
      </c>
      <c r="B3" s="152" t="s">
        <v>1940</v>
      </c>
      <c r="C3" s="152"/>
      <c r="D3" s="152"/>
      <c r="E3" s="152"/>
      <c r="F3" s="152"/>
      <c r="G3" s="152"/>
      <c r="H3" s="152"/>
      <c r="I3" s="152"/>
      <c r="J3" s="152"/>
      <c r="K3" s="152"/>
      <c r="O3" s="152"/>
      <c r="P3" s="144"/>
      <c r="Q3" s="144"/>
    </row>
    <row r="4" spans="1:41" x14ac:dyDescent="0.25">
      <c r="A4" s="154" t="s">
        <v>148</v>
      </c>
      <c r="B4" s="154" t="s">
        <v>1941</v>
      </c>
      <c r="C4" s="154"/>
      <c r="D4" s="154"/>
      <c r="E4" s="154"/>
      <c r="F4" s="154"/>
      <c r="G4" s="154"/>
      <c r="H4" s="154"/>
      <c r="I4" s="154"/>
      <c r="J4" s="154"/>
      <c r="K4" s="154"/>
      <c r="O4" s="154"/>
      <c r="P4" s="144"/>
      <c r="Q4" s="144"/>
    </row>
    <row r="5" spans="1:41" ht="409.5" x14ac:dyDescent="0.25">
      <c r="A5" s="154"/>
      <c r="B5" s="154"/>
      <c r="C5" s="154"/>
      <c r="D5" s="154" t="s">
        <v>1942</v>
      </c>
      <c r="E5" s="144" t="s">
        <v>1943</v>
      </c>
      <c r="F5" s="154"/>
      <c r="G5" s="154" t="s">
        <v>1944</v>
      </c>
      <c r="H5" s="168" t="s">
        <v>1945</v>
      </c>
      <c r="I5" s="154" t="s">
        <v>1946</v>
      </c>
      <c r="J5" s="154" t="s">
        <v>1948</v>
      </c>
      <c r="K5" s="154" t="s">
        <v>1947</v>
      </c>
      <c r="L5" s="168"/>
      <c r="M5" s="168"/>
      <c r="N5" s="161" t="s">
        <v>1950</v>
      </c>
      <c r="O5" s="154" t="s">
        <v>1949</v>
      </c>
      <c r="P5" s="144"/>
      <c r="Q5" s="144"/>
      <c r="R5" s="168" t="s">
        <v>1951</v>
      </c>
      <c r="S5" s="168"/>
      <c r="T5" s="168"/>
      <c r="U5" s="168"/>
      <c r="V5" s="168"/>
      <c r="W5" s="168"/>
      <c r="X5" s="168"/>
      <c r="Y5" s="168"/>
      <c r="Z5" s="168"/>
      <c r="AA5" s="168"/>
      <c r="AB5" s="168"/>
      <c r="AC5" s="168"/>
      <c r="AD5" s="168"/>
      <c r="AE5" s="168"/>
      <c r="AF5" s="168"/>
      <c r="AG5" s="168"/>
      <c r="AH5" s="168" t="s">
        <v>1952</v>
      </c>
    </row>
    <row r="6" spans="1:41" s="168" customFormat="1" ht="120" x14ac:dyDescent="0.25">
      <c r="A6" s="154"/>
      <c r="B6" s="154"/>
      <c r="C6" s="154"/>
      <c r="D6" s="154"/>
      <c r="E6" s="144" t="s">
        <v>1953</v>
      </c>
      <c r="F6" s="154" t="s">
        <v>1954</v>
      </c>
      <c r="G6" s="154"/>
      <c r="H6" s="168" t="s">
        <v>1955</v>
      </c>
      <c r="I6" s="154"/>
      <c r="J6" s="154"/>
      <c r="K6" s="154"/>
      <c r="O6" s="154"/>
      <c r="P6" s="144"/>
      <c r="Q6" s="144"/>
      <c r="AH6" s="168" t="s">
        <v>1956</v>
      </c>
    </row>
    <row r="7" spans="1:41" s="168" customFormat="1" ht="210" x14ac:dyDescent="0.25">
      <c r="A7" s="154"/>
      <c r="B7" s="154"/>
      <c r="C7" s="154"/>
      <c r="D7" s="154"/>
      <c r="E7" s="144" t="s">
        <v>1957</v>
      </c>
      <c r="F7" s="154" t="s">
        <v>1958</v>
      </c>
      <c r="G7" s="154"/>
      <c r="H7" s="168" t="s">
        <v>1959</v>
      </c>
      <c r="I7" s="154"/>
      <c r="J7" s="154"/>
      <c r="K7" s="154"/>
      <c r="O7" s="154"/>
      <c r="P7" s="144"/>
      <c r="Q7" s="144"/>
      <c r="AH7" s="168" t="s">
        <v>1960</v>
      </c>
    </row>
    <row r="8" spans="1:41" ht="120" x14ac:dyDescent="0.25">
      <c r="A8" s="154"/>
      <c r="B8" s="154"/>
      <c r="D8" s="168"/>
      <c r="E8" s="154" t="s">
        <v>1961</v>
      </c>
      <c r="F8" s="154" t="s">
        <v>1962</v>
      </c>
      <c r="G8" s="154"/>
      <c r="H8" s="168" t="s">
        <v>1963</v>
      </c>
      <c r="I8" s="154"/>
      <c r="J8" s="154"/>
      <c r="K8" s="154"/>
      <c r="N8" s="161"/>
      <c r="O8" s="154"/>
      <c r="P8" s="144"/>
      <c r="Q8" s="144"/>
      <c r="R8" s="168"/>
      <c r="S8" s="168"/>
      <c r="T8" s="168"/>
      <c r="U8" s="168"/>
      <c r="V8" s="168"/>
    </row>
    <row r="9" spans="1:41" s="131" customFormat="1" ht="7.5" customHeight="1" x14ac:dyDescent="0.25">
      <c r="A9" s="121"/>
      <c r="B9" s="121"/>
      <c r="C9" s="121"/>
      <c r="D9" s="123"/>
      <c r="E9" s="121"/>
      <c r="F9" s="121"/>
      <c r="G9" s="121"/>
      <c r="H9" s="121"/>
      <c r="I9" s="121"/>
      <c r="J9" s="121"/>
      <c r="K9" s="121"/>
      <c r="O9" s="121"/>
      <c r="P9" s="123"/>
      <c r="Q9" s="123"/>
      <c r="AH9" s="122"/>
      <c r="AI9" s="122"/>
      <c r="AJ9" s="122"/>
      <c r="AK9" s="122"/>
      <c r="AL9" s="122"/>
      <c r="AM9" s="122"/>
      <c r="AN9" s="122"/>
      <c r="AO9" s="122"/>
    </row>
    <row r="10" spans="1:41" ht="409.5" x14ac:dyDescent="0.25">
      <c r="A10" s="154"/>
      <c r="B10" s="154"/>
      <c r="C10" s="154"/>
      <c r="D10" s="154" t="s">
        <v>1964</v>
      </c>
      <c r="E10" s="144" t="s">
        <v>1965</v>
      </c>
      <c r="F10" s="154"/>
      <c r="G10" s="154"/>
      <c r="H10" s="144"/>
      <c r="I10" s="154" t="s">
        <v>1966</v>
      </c>
      <c r="J10" s="154" t="s">
        <v>1968</v>
      </c>
      <c r="K10" s="154" t="s">
        <v>1967</v>
      </c>
      <c r="L10" s="168"/>
      <c r="M10" s="168"/>
      <c r="N10" s="161" t="s">
        <v>1950</v>
      </c>
      <c r="O10" s="154" t="s">
        <v>1949</v>
      </c>
      <c r="P10" s="144"/>
      <c r="Q10" s="144"/>
      <c r="R10" s="168" t="s">
        <v>1951</v>
      </c>
      <c r="S10" s="168"/>
      <c r="T10" s="168"/>
      <c r="U10" s="168"/>
      <c r="V10" s="168"/>
      <c r="W10" s="168"/>
      <c r="X10" s="168"/>
      <c r="Y10" s="168"/>
      <c r="Z10" s="168"/>
      <c r="AA10" s="168"/>
      <c r="AB10" s="168"/>
      <c r="AC10" s="168"/>
      <c r="AD10" s="168"/>
      <c r="AE10" s="168"/>
      <c r="AF10" s="168"/>
      <c r="AG10" s="168"/>
      <c r="AH10" s="168" t="s">
        <v>1969</v>
      </c>
      <c r="AI10" s="168" t="s">
        <v>1970</v>
      </c>
    </row>
    <row r="11" spans="1:41" s="168" customFormat="1" ht="345" x14ac:dyDescent="0.25">
      <c r="A11" s="154"/>
      <c r="B11" s="154"/>
      <c r="C11" s="154"/>
      <c r="D11" s="144"/>
      <c r="E11" s="144" t="s">
        <v>1971</v>
      </c>
      <c r="G11" s="154"/>
      <c r="H11" s="154" t="s">
        <v>1972</v>
      </c>
      <c r="I11" s="154" t="s">
        <v>1973</v>
      </c>
      <c r="J11" s="154" t="s">
        <v>1968</v>
      </c>
      <c r="K11" s="154" t="s">
        <v>1967</v>
      </c>
      <c r="O11" s="154"/>
      <c r="P11" s="144"/>
      <c r="Q11" s="144"/>
    </row>
    <row r="12" spans="1:41" ht="390" x14ac:dyDescent="0.25">
      <c r="A12" s="154"/>
      <c r="B12" s="154"/>
      <c r="C12" s="154"/>
      <c r="D12" s="154"/>
      <c r="E12" s="144" t="s">
        <v>1974</v>
      </c>
      <c r="F12" s="154"/>
      <c r="G12" s="154"/>
      <c r="H12" s="154" t="s">
        <v>1975</v>
      </c>
      <c r="I12" s="154" t="s">
        <v>1976</v>
      </c>
      <c r="J12" s="154" t="s">
        <v>1968</v>
      </c>
      <c r="K12" s="161" t="s">
        <v>1977</v>
      </c>
      <c r="L12" s="168"/>
      <c r="M12" s="168"/>
      <c r="N12" s="168"/>
      <c r="O12" s="154"/>
      <c r="P12" s="144"/>
      <c r="Q12" s="144"/>
      <c r="R12" s="168"/>
      <c r="S12" s="168"/>
      <c r="T12" s="168"/>
      <c r="U12" s="168"/>
      <c r="V12" s="168"/>
      <c r="W12" s="168"/>
      <c r="X12" s="168"/>
      <c r="Y12" s="168"/>
      <c r="Z12" s="168"/>
      <c r="AA12" s="168"/>
      <c r="AB12" s="168"/>
      <c r="AC12" s="168"/>
      <c r="AD12" s="168"/>
      <c r="AE12" s="168"/>
      <c r="AF12" s="168"/>
      <c r="AG12" s="168"/>
    </row>
    <row r="13" spans="1:41" ht="240" x14ac:dyDescent="0.25">
      <c r="A13" s="154"/>
      <c r="B13" s="154"/>
      <c r="C13" s="154"/>
      <c r="D13" s="154"/>
      <c r="E13" s="144" t="s">
        <v>1978</v>
      </c>
      <c r="F13" s="154" t="s">
        <v>1979</v>
      </c>
      <c r="G13" s="154"/>
      <c r="H13" s="154" t="s">
        <v>1980</v>
      </c>
      <c r="I13" s="154" t="s">
        <v>1981</v>
      </c>
      <c r="J13" s="154"/>
      <c r="K13" s="154" t="s">
        <v>1982</v>
      </c>
      <c r="L13" s="168"/>
      <c r="M13" s="168"/>
      <c r="N13" s="168"/>
      <c r="O13" s="154"/>
      <c r="P13" s="144"/>
      <c r="Q13" s="144"/>
      <c r="R13" s="168"/>
      <c r="S13" s="168"/>
      <c r="T13" s="168"/>
      <c r="U13" s="168"/>
      <c r="V13" s="168"/>
      <c r="W13" s="168"/>
      <c r="X13" s="168"/>
      <c r="Y13" s="168"/>
      <c r="Z13" s="168"/>
      <c r="AA13" s="168"/>
      <c r="AB13" s="168"/>
      <c r="AC13" s="168"/>
      <c r="AD13" s="168"/>
      <c r="AE13" s="168"/>
      <c r="AF13" s="168"/>
      <c r="AG13" s="168"/>
      <c r="AH13" s="168" t="s">
        <v>1983</v>
      </c>
      <c r="AI13" s="154" t="s">
        <v>1984</v>
      </c>
    </row>
    <row r="14" spans="1:41" ht="195" x14ac:dyDescent="0.25">
      <c r="A14" s="154"/>
      <c r="B14" s="154"/>
      <c r="C14" s="154"/>
      <c r="D14" s="144"/>
      <c r="E14" s="144" t="s">
        <v>1985</v>
      </c>
      <c r="F14" s="154"/>
      <c r="G14" s="154"/>
      <c r="H14" s="154" t="s">
        <v>1986</v>
      </c>
      <c r="I14" s="154" t="s">
        <v>1987</v>
      </c>
      <c r="J14" s="154"/>
      <c r="K14" s="161" t="s">
        <v>1988</v>
      </c>
      <c r="L14" s="168"/>
      <c r="M14" s="168"/>
      <c r="N14" s="168"/>
      <c r="O14" s="154"/>
      <c r="P14" s="144"/>
      <c r="Q14" s="144"/>
      <c r="R14" s="168"/>
      <c r="S14" s="168"/>
      <c r="T14" s="168"/>
      <c r="U14" s="168"/>
      <c r="V14" s="168"/>
      <c r="W14" s="168"/>
      <c r="X14" s="168"/>
      <c r="Y14" s="168"/>
      <c r="Z14" s="168"/>
      <c r="AA14" s="168"/>
      <c r="AB14" s="168"/>
      <c r="AC14" s="168"/>
      <c r="AD14" s="168"/>
      <c r="AE14" s="168"/>
      <c r="AF14" s="168"/>
      <c r="AG14" s="168"/>
    </row>
    <row r="15" spans="1:41" s="168" customFormat="1" ht="105" x14ac:dyDescent="0.25">
      <c r="A15" s="154"/>
      <c r="B15" s="154"/>
      <c r="C15" s="154"/>
      <c r="D15" s="144"/>
      <c r="E15" s="161" t="s">
        <v>1989</v>
      </c>
      <c r="F15" s="144" t="s">
        <v>1990</v>
      </c>
      <c r="G15" s="154"/>
      <c r="H15" s="154" t="s">
        <v>1991</v>
      </c>
      <c r="I15" s="154" t="s">
        <v>1992</v>
      </c>
      <c r="J15" s="154"/>
      <c r="K15" s="154"/>
      <c r="O15" s="154"/>
      <c r="P15" s="144"/>
      <c r="Q15" s="144"/>
    </row>
    <row r="16" spans="1:41" s="168" customFormat="1" ht="75" x14ac:dyDescent="0.25">
      <c r="A16" s="154"/>
      <c r="B16" s="154"/>
      <c r="C16" s="154"/>
      <c r="D16" s="144"/>
      <c r="E16" s="144"/>
      <c r="F16" s="154" t="s">
        <v>1993</v>
      </c>
      <c r="G16" s="154"/>
      <c r="H16" s="154" t="s">
        <v>1994</v>
      </c>
      <c r="I16" s="154" t="s">
        <v>1995</v>
      </c>
      <c r="J16" s="154"/>
      <c r="K16" s="154"/>
      <c r="O16" s="154"/>
      <c r="P16" s="144"/>
      <c r="Q16" s="144"/>
    </row>
    <row r="17" spans="1:41" s="168" customFormat="1" ht="165" x14ac:dyDescent="0.25">
      <c r="A17" s="154"/>
      <c r="B17" s="154"/>
      <c r="C17" s="154"/>
      <c r="D17" s="144"/>
      <c r="E17" s="144"/>
      <c r="F17" s="154" t="s">
        <v>1996</v>
      </c>
      <c r="G17" s="154"/>
      <c r="H17" s="154" t="s">
        <v>1997</v>
      </c>
      <c r="I17" s="154" t="s">
        <v>1998</v>
      </c>
      <c r="J17" s="154"/>
      <c r="K17" s="154" t="s">
        <v>1999</v>
      </c>
      <c r="O17" s="154"/>
      <c r="P17" s="144"/>
      <c r="Q17" s="144"/>
    </row>
    <row r="18" spans="1:41" s="131" customFormat="1" ht="7.5" customHeight="1" x14ac:dyDescent="0.25">
      <c r="A18" s="121"/>
      <c r="B18" s="121"/>
      <c r="C18" s="121"/>
      <c r="D18" s="123"/>
      <c r="E18" s="121"/>
      <c r="F18" s="121"/>
      <c r="G18" s="121"/>
      <c r="H18" s="121"/>
      <c r="I18" s="121"/>
      <c r="J18" s="121"/>
      <c r="K18" s="121"/>
      <c r="O18" s="121"/>
      <c r="P18" s="123"/>
      <c r="Q18" s="123"/>
      <c r="AH18" s="122"/>
      <c r="AI18" s="122"/>
      <c r="AJ18" s="122"/>
      <c r="AK18" s="122"/>
      <c r="AL18" s="122"/>
      <c r="AM18" s="122"/>
      <c r="AN18" s="122"/>
      <c r="AO18" s="122"/>
    </row>
    <row r="19" spans="1:41" ht="30" x14ac:dyDescent="0.25">
      <c r="A19" s="154"/>
      <c r="B19" s="154"/>
      <c r="C19" s="154"/>
      <c r="D19" s="154" t="s">
        <v>2000</v>
      </c>
      <c r="E19" s="144" t="s">
        <v>2001</v>
      </c>
      <c r="F19" s="154"/>
      <c r="G19" s="154"/>
      <c r="H19" s="144"/>
      <c r="I19" s="154"/>
      <c r="J19" s="154"/>
      <c r="K19" s="154"/>
      <c r="L19" s="168"/>
      <c r="M19" s="168"/>
      <c r="N19" s="161"/>
      <c r="O19" s="154"/>
      <c r="P19" s="144"/>
      <c r="Q19" s="144"/>
      <c r="R19" s="168"/>
      <c r="S19" s="168"/>
      <c r="T19" s="168"/>
      <c r="U19" s="168"/>
      <c r="V19" s="168"/>
      <c r="W19" s="168"/>
      <c r="X19" s="168"/>
      <c r="Y19" s="168"/>
      <c r="Z19" s="168"/>
      <c r="AA19" s="168"/>
      <c r="AB19" s="168"/>
      <c r="AC19" s="168"/>
      <c r="AD19" s="168"/>
      <c r="AE19" s="168"/>
      <c r="AF19" s="168"/>
      <c r="AG19" s="168"/>
    </row>
    <row r="20" spans="1:41" ht="105" x14ac:dyDescent="0.25">
      <c r="A20" s="154"/>
      <c r="B20" s="154"/>
      <c r="C20" s="154"/>
      <c r="D20" s="154"/>
      <c r="E20" s="144" t="s">
        <v>2002</v>
      </c>
      <c r="F20" s="154" t="s">
        <v>2003</v>
      </c>
      <c r="G20" s="154"/>
      <c r="H20" s="161" t="s">
        <v>2004</v>
      </c>
      <c r="I20" s="154" t="s">
        <v>2005</v>
      </c>
      <c r="J20" s="154" t="s">
        <v>2006</v>
      </c>
      <c r="K20" s="154" t="s">
        <v>1800</v>
      </c>
      <c r="L20" s="168"/>
      <c r="M20" s="168"/>
      <c r="N20" s="168" t="s">
        <v>2008</v>
      </c>
      <c r="O20" s="154" t="s">
        <v>2007</v>
      </c>
      <c r="P20" s="144"/>
      <c r="Q20" s="144"/>
      <c r="R20" s="168"/>
      <c r="S20" s="168"/>
      <c r="T20" s="168"/>
      <c r="U20" s="168"/>
      <c r="V20" s="168"/>
      <c r="W20" s="168"/>
      <c r="X20" s="168"/>
      <c r="Y20" s="168"/>
      <c r="Z20" s="168"/>
      <c r="AA20" s="168"/>
      <c r="AB20" s="168"/>
      <c r="AC20" s="168"/>
      <c r="AD20" s="168"/>
      <c r="AE20" s="168"/>
      <c r="AF20" s="168"/>
      <c r="AG20" s="168"/>
      <c r="AH20" s="168" t="s">
        <v>2009</v>
      </c>
    </row>
    <row r="21" spans="1:41" ht="120" x14ac:dyDescent="0.25">
      <c r="A21" s="154"/>
      <c r="B21" s="154"/>
      <c r="C21" s="154"/>
      <c r="D21" s="144"/>
      <c r="E21" s="161" t="s">
        <v>2010</v>
      </c>
      <c r="F21" s="144" t="s">
        <v>2011</v>
      </c>
      <c r="G21" s="154"/>
      <c r="H21" s="154"/>
      <c r="I21" s="154" t="s">
        <v>2012</v>
      </c>
      <c r="J21" s="154"/>
      <c r="K21" s="154"/>
      <c r="L21" s="168"/>
      <c r="M21" s="168"/>
      <c r="N21" s="168"/>
      <c r="O21" s="154"/>
      <c r="P21" s="144"/>
      <c r="Q21" s="144"/>
      <c r="R21" s="168"/>
      <c r="S21" s="168"/>
      <c r="T21" s="168"/>
      <c r="U21" s="168"/>
      <c r="V21" s="168"/>
      <c r="W21" s="168"/>
      <c r="X21" s="168"/>
      <c r="Y21" s="168"/>
      <c r="Z21" s="168"/>
      <c r="AA21" s="168"/>
      <c r="AB21" s="168"/>
      <c r="AC21" s="168"/>
      <c r="AD21" s="168"/>
      <c r="AE21" s="168"/>
      <c r="AF21" s="168"/>
      <c r="AG21" s="168"/>
    </row>
    <row r="22" spans="1:41" x14ac:dyDescent="0.25">
      <c r="A22" s="154"/>
      <c r="B22" s="154"/>
      <c r="C22" s="154"/>
      <c r="D22" s="144"/>
      <c r="E22" s="144"/>
      <c r="F22" s="154" t="s">
        <v>2013</v>
      </c>
      <c r="G22" s="154"/>
      <c r="H22" s="154"/>
      <c r="I22" s="154"/>
      <c r="J22" s="154"/>
      <c r="K22" s="154"/>
      <c r="L22" s="168"/>
      <c r="M22" s="168"/>
      <c r="N22" s="168"/>
      <c r="O22" s="154"/>
      <c r="P22" s="144"/>
      <c r="Q22" s="144"/>
      <c r="R22" s="168"/>
      <c r="S22" s="168"/>
      <c r="T22" s="168"/>
      <c r="U22" s="168"/>
      <c r="V22" s="168"/>
      <c r="W22" s="168"/>
      <c r="X22" s="168"/>
      <c r="Y22" s="168"/>
      <c r="Z22" s="168"/>
      <c r="AA22" s="168"/>
      <c r="AB22" s="168"/>
      <c r="AC22" s="168"/>
      <c r="AD22" s="168"/>
      <c r="AE22" s="168"/>
      <c r="AF22" s="168"/>
      <c r="AG22" s="168"/>
    </row>
    <row r="23" spans="1:41" ht="45" x14ac:dyDescent="0.25">
      <c r="A23" s="154"/>
      <c r="B23" s="154"/>
      <c r="C23" s="154"/>
      <c r="D23" s="144"/>
      <c r="E23" s="144"/>
      <c r="F23" s="154" t="s">
        <v>2014</v>
      </c>
      <c r="G23" s="154"/>
      <c r="H23" s="154"/>
      <c r="I23" s="154"/>
      <c r="J23" s="154"/>
      <c r="K23" s="154"/>
      <c r="L23" s="168"/>
      <c r="M23" s="168"/>
      <c r="N23" s="168"/>
      <c r="O23" s="154"/>
      <c r="P23" s="144"/>
      <c r="Q23" s="144"/>
      <c r="R23" s="168"/>
      <c r="S23" s="168"/>
      <c r="T23" s="168"/>
      <c r="U23" s="168"/>
      <c r="V23" s="168"/>
      <c r="W23" s="168"/>
      <c r="X23" s="168"/>
      <c r="Y23" s="168"/>
      <c r="Z23" s="168"/>
      <c r="AA23" s="168"/>
      <c r="AB23" s="168"/>
      <c r="AC23" s="168"/>
      <c r="AD23" s="168"/>
      <c r="AE23" s="168"/>
      <c r="AF23" s="168"/>
      <c r="AG23" s="168"/>
    </row>
    <row r="24" spans="1:41" s="131" customFormat="1" ht="7.5" customHeight="1" x14ac:dyDescent="0.25">
      <c r="A24" s="121"/>
      <c r="B24" s="121"/>
      <c r="C24" s="121"/>
      <c r="D24" s="123"/>
      <c r="E24" s="121"/>
      <c r="F24" s="121"/>
      <c r="G24" s="121"/>
      <c r="H24" s="121"/>
      <c r="I24" s="121"/>
      <c r="J24" s="121"/>
      <c r="K24" s="121"/>
      <c r="O24" s="121"/>
      <c r="P24" s="123"/>
      <c r="Q24" s="123"/>
      <c r="AH24" s="122"/>
      <c r="AI24" s="122"/>
      <c r="AJ24" s="122"/>
      <c r="AK24" s="122"/>
      <c r="AL24" s="122"/>
      <c r="AM24" s="122"/>
      <c r="AN24" s="122"/>
      <c r="AO24" s="122"/>
    </row>
    <row r="25" spans="1:41" ht="45" x14ac:dyDescent="0.25">
      <c r="A25" s="154" t="s">
        <v>366</v>
      </c>
      <c r="B25" s="154"/>
      <c r="C25" s="154"/>
      <c r="D25" s="168" t="s">
        <v>2015</v>
      </c>
      <c r="E25" s="154" t="s">
        <v>2016</v>
      </c>
      <c r="F25" s="125"/>
      <c r="G25" s="154"/>
      <c r="H25" s="154"/>
      <c r="I25" s="154"/>
      <c r="J25" s="154"/>
      <c r="K25" s="154"/>
      <c r="N25" s="161"/>
      <c r="O25" s="154"/>
      <c r="P25" s="144"/>
      <c r="Q25" s="144"/>
      <c r="R25" s="168"/>
      <c r="S25" s="168"/>
      <c r="T25" s="168"/>
      <c r="U25" s="168"/>
      <c r="V25" s="168"/>
    </row>
    <row r="26" spans="1:41" ht="210" x14ac:dyDescent="0.25">
      <c r="A26" s="154"/>
      <c r="B26" s="154"/>
      <c r="C26" s="154"/>
      <c r="D26" s="168"/>
      <c r="E26" s="154" t="s">
        <v>2017</v>
      </c>
      <c r="F26" s="154" t="s">
        <v>2018</v>
      </c>
      <c r="G26" s="154"/>
      <c r="H26" s="154" t="s">
        <v>2019</v>
      </c>
      <c r="I26" s="154" t="s">
        <v>2020</v>
      </c>
      <c r="J26" s="154"/>
      <c r="K26" s="154" t="s">
        <v>2021</v>
      </c>
      <c r="N26" s="161" t="s">
        <v>950</v>
      </c>
      <c r="O26" s="154" t="s">
        <v>2022</v>
      </c>
      <c r="P26" s="144"/>
      <c r="Q26" s="144"/>
      <c r="AH26" s="168" t="s">
        <v>2023</v>
      </c>
    </row>
    <row r="27" spans="1:41" ht="45" x14ac:dyDescent="0.25">
      <c r="A27" s="154"/>
      <c r="B27" s="154"/>
      <c r="C27" s="154"/>
      <c r="D27" s="168"/>
      <c r="E27" s="154" t="s">
        <v>2024</v>
      </c>
      <c r="F27" s="154" t="s">
        <v>2025</v>
      </c>
      <c r="G27" s="154"/>
      <c r="H27" s="154" t="s">
        <v>2019</v>
      </c>
      <c r="I27" s="154" t="s">
        <v>2026</v>
      </c>
      <c r="J27" s="168" t="s">
        <v>2027</v>
      </c>
      <c r="K27" s="154" t="s">
        <v>1063</v>
      </c>
      <c r="N27" s="161" t="s">
        <v>950</v>
      </c>
      <c r="O27" s="154" t="s">
        <v>2028</v>
      </c>
      <c r="P27" s="144"/>
      <c r="Q27" s="144"/>
    </row>
    <row r="28" spans="1:41" x14ac:dyDescent="0.25">
      <c r="A28" s="154"/>
      <c r="B28" s="154"/>
      <c r="C28" s="154"/>
      <c r="D28" s="168"/>
      <c r="E28" s="154"/>
      <c r="G28" s="154"/>
      <c r="H28" s="154"/>
      <c r="I28" s="154"/>
      <c r="J28" s="154"/>
      <c r="K28" s="154"/>
      <c r="O28" s="154"/>
      <c r="P28" s="144"/>
      <c r="Q28" s="144"/>
    </row>
    <row r="29" spans="1:41" x14ac:dyDescent="0.25">
      <c r="A29" s="154"/>
      <c r="B29" s="154"/>
      <c r="C29" s="154"/>
      <c r="E29" s="154"/>
      <c r="F29" s="154"/>
      <c r="G29" s="154"/>
      <c r="H29" s="154"/>
      <c r="I29" s="154"/>
      <c r="J29" s="154"/>
      <c r="K29" s="154"/>
      <c r="L29" s="168"/>
      <c r="M29" s="168"/>
      <c r="O29" s="154"/>
      <c r="P29" s="144"/>
      <c r="Q29" s="144"/>
    </row>
    <row r="30" spans="1:41" s="131" customFormat="1" ht="7.5" customHeight="1" x14ac:dyDescent="0.25">
      <c r="A30" s="121"/>
      <c r="B30" s="121"/>
      <c r="C30" s="121"/>
      <c r="D30" s="123"/>
      <c r="E30" s="121"/>
      <c r="F30" s="121"/>
      <c r="G30" s="121"/>
      <c r="H30" s="121"/>
      <c r="I30" s="121"/>
      <c r="J30" s="121"/>
      <c r="K30" s="121"/>
      <c r="O30" s="121"/>
      <c r="P30" s="123"/>
      <c r="Q30" s="123"/>
      <c r="AH30" s="122"/>
      <c r="AI30" s="122"/>
      <c r="AJ30" s="122"/>
      <c r="AK30" s="122"/>
      <c r="AL30" s="122"/>
      <c r="AM30" s="122"/>
      <c r="AN30" s="122"/>
      <c r="AO30" s="122"/>
    </row>
    <row r="31" spans="1:41" ht="30" x14ac:dyDescent="0.25">
      <c r="A31" s="154"/>
      <c r="B31" s="154"/>
      <c r="C31" s="154"/>
      <c r="D31" s="168" t="s">
        <v>1190</v>
      </c>
      <c r="E31" s="154" t="s">
        <v>2016</v>
      </c>
      <c r="F31" s="125"/>
      <c r="G31" s="154"/>
      <c r="H31" s="154"/>
      <c r="I31" s="154"/>
      <c r="J31" s="154"/>
      <c r="K31" s="154"/>
      <c r="N31" s="161"/>
      <c r="O31" s="154"/>
      <c r="P31" s="144"/>
      <c r="Q31" s="144"/>
      <c r="R31" s="168"/>
      <c r="S31" s="168"/>
      <c r="T31" s="168"/>
      <c r="U31" s="168"/>
      <c r="V31" s="168"/>
    </row>
    <row r="32" spans="1:41" ht="180" x14ac:dyDescent="0.25">
      <c r="A32" s="154"/>
      <c r="B32" s="154"/>
      <c r="C32" s="154"/>
      <c r="D32" s="168"/>
      <c r="E32" s="154" t="s">
        <v>2029</v>
      </c>
      <c r="G32" s="154"/>
      <c r="H32" s="154" t="s">
        <v>2030</v>
      </c>
      <c r="I32" s="154" t="s">
        <v>2031</v>
      </c>
      <c r="J32" s="154" t="s">
        <v>2032</v>
      </c>
      <c r="K32" s="154" t="s">
        <v>2021</v>
      </c>
      <c r="N32" s="161" t="s">
        <v>2034</v>
      </c>
      <c r="O32" s="154" t="s">
        <v>2033</v>
      </c>
      <c r="P32" s="144"/>
      <c r="Q32" s="144"/>
      <c r="AH32" s="168" t="s">
        <v>2035</v>
      </c>
    </row>
    <row r="33" spans="1:41" ht="60" x14ac:dyDescent="0.25">
      <c r="A33" s="154"/>
      <c r="B33" s="154"/>
      <c r="C33" s="154"/>
      <c r="D33" s="168"/>
      <c r="E33" s="154" t="s">
        <v>2036</v>
      </c>
      <c r="F33" s="154"/>
      <c r="G33" s="154"/>
      <c r="H33" s="154" t="s">
        <v>2030</v>
      </c>
      <c r="I33" s="154" t="s">
        <v>2037</v>
      </c>
      <c r="J33" s="168" t="s">
        <v>2027</v>
      </c>
      <c r="K33" s="154" t="s">
        <v>1063</v>
      </c>
      <c r="O33" s="154"/>
      <c r="P33" s="144"/>
      <c r="Q33" s="144"/>
    </row>
    <row r="34" spans="1:41" x14ac:dyDescent="0.25">
      <c r="A34" s="154"/>
      <c r="B34" s="154"/>
      <c r="C34" s="154"/>
      <c r="D34" s="168"/>
      <c r="E34" s="154"/>
      <c r="F34" s="154"/>
      <c r="G34" s="154"/>
      <c r="H34" s="154"/>
      <c r="I34" s="154"/>
      <c r="J34" s="154"/>
      <c r="K34" s="154"/>
      <c r="O34" s="154"/>
      <c r="P34" s="144"/>
      <c r="Q34" s="144"/>
    </row>
    <row r="35" spans="1:41" s="131" customFormat="1" ht="7.5" customHeight="1" x14ac:dyDescent="0.25">
      <c r="A35" s="121"/>
      <c r="B35" s="121"/>
      <c r="C35" s="121"/>
      <c r="D35" s="123"/>
      <c r="E35" s="121"/>
      <c r="F35" s="121"/>
      <c r="G35" s="121"/>
      <c r="H35" s="121"/>
      <c r="I35" s="121"/>
      <c r="J35" s="121"/>
      <c r="K35" s="121"/>
      <c r="O35" s="121"/>
      <c r="P35" s="123"/>
      <c r="Q35" s="123"/>
      <c r="AH35" s="122"/>
      <c r="AI35" s="122"/>
      <c r="AJ35" s="122"/>
      <c r="AK35" s="122"/>
      <c r="AL35" s="122"/>
      <c r="AM35" s="122"/>
      <c r="AN35" s="122"/>
      <c r="AO35" s="122"/>
    </row>
    <row r="36" spans="1:41" ht="195" x14ac:dyDescent="0.25">
      <c r="A36" s="154"/>
      <c r="B36" s="154"/>
      <c r="C36" s="154"/>
      <c r="D36" s="168" t="s">
        <v>1211</v>
      </c>
      <c r="E36" s="154" t="s">
        <v>2038</v>
      </c>
      <c r="F36" s="125"/>
      <c r="H36" s="154" t="s">
        <v>2030</v>
      </c>
      <c r="I36" s="154" t="s">
        <v>2039</v>
      </c>
      <c r="J36" s="154" t="s">
        <v>2032</v>
      </c>
      <c r="K36" s="154" t="s">
        <v>2021</v>
      </c>
      <c r="N36" s="161"/>
      <c r="O36" s="154"/>
      <c r="P36" s="144"/>
      <c r="Q36" s="144"/>
      <c r="R36" s="168"/>
      <c r="S36" s="168"/>
      <c r="T36" s="168"/>
      <c r="U36" s="168"/>
      <c r="V36" s="168"/>
      <c r="AH36" s="168" t="s">
        <v>2040</v>
      </c>
    </row>
    <row r="37" spans="1:41" x14ac:dyDescent="0.25">
      <c r="A37" s="154"/>
      <c r="B37" s="154"/>
      <c r="C37" s="154"/>
      <c r="D37" s="168"/>
      <c r="E37" s="154"/>
      <c r="F37" s="161"/>
      <c r="G37" s="154"/>
      <c r="H37" s="154"/>
      <c r="I37" s="154"/>
      <c r="J37" s="154"/>
      <c r="K37" s="154"/>
      <c r="O37" s="154"/>
      <c r="P37" s="144"/>
      <c r="Q37" s="144"/>
    </row>
    <row r="38" spans="1:41" x14ac:dyDescent="0.25">
      <c r="A38" s="154"/>
      <c r="B38" s="154"/>
      <c r="C38" s="154"/>
      <c r="D38" s="168"/>
      <c r="E38" s="154"/>
      <c r="F38" s="125"/>
      <c r="G38" s="154"/>
      <c r="H38" s="154"/>
      <c r="I38" s="154"/>
      <c r="J38" s="154"/>
      <c r="K38" s="154"/>
      <c r="O38" s="154"/>
      <c r="P38" s="144"/>
      <c r="Q38" s="144"/>
    </row>
    <row r="39" spans="1:41" x14ac:dyDescent="0.25">
      <c r="A39" s="154"/>
      <c r="B39" s="154"/>
      <c r="C39" s="154"/>
      <c r="D39" s="168"/>
      <c r="E39" s="154"/>
      <c r="F39" s="125"/>
      <c r="G39" s="154"/>
      <c r="H39" s="154"/>
      <c r="I39" s="154"/>
      <c r="J39" s="154"/>
      <c r="K39" s="154"/>
      <c r="O39" s="154"/>
      <c r="P39" s="144"/>
      <c r="Q39" s="144"/>
    </row>
    <row r="40" spans="1:41" x14ac:dyDescent="0.25">
      <c r="A40" s="154"/>
      <c r="B40" s="154"/>
      <c r="C40" s="154"/>
      <c r="D40" s="168"/>
      <c r="E40" s="154"/>
      <c r="F40" s="125"/>
      <c r="G40" s="154"/>
      <c r="H40" s="154"/>
      <c r="I40" s="154"/>
      <c r="J40" s="154"/>
      <c r="K40" s="154"/>
      <c r="O40" s="154"/>
      <c r="P40" s="144"/>
      <c r="Q40" s="144"/>
    </row>
    <row r="41" spans="1:41" x14ac:dyDescent="0.25">
      <c r="A41" s="154"/>
      <c r="B41" s="154"/>
      <c r="C41" s="154"/>
      <c r="D41" s="168"/>
      <c r="E41" s="154"/>
      <c r="F41" s="125"/>
      <c r="G41" s="154"/>
      <c r="H41" s="154"/>
      <c r="I41" s="154"/>
      <c r="J41" s="154"/>
      <c r="K41" s="154"/>
      <c r="O41" s="154"/>
      <c r="P41" s="144"/>
      <c r="Q41" s="144"/>
    </row>
    <row r="42" spans="1:41" s="133" customFormat="1" ht="6.75" customHeight="1" x14ac:dyDescent="0.25">
      <c r="A42" s="126"/>
      <c r="B42" s="126"/>
      <c r="C42" s="126"/>
      <c r="D42" s="127"/>
      <c r="E42" s="126"/>
      <c r="F42" s="126"/>
      <c r="G42" s="126"/>
      <c r="H42" s="126"/>
      <c r="I42" s="126"/>
      <c r="J42" s="126"/>
      <c r="K42" s="126"/>
      <c r="O42" s="126"/>
      <c r="P42" s="128"/>
      <c r="Q42" s="128"/>
      <c r="AH42" s="127"/>
      <c r="AI42" s="127"/>
      <c r="AJ42" s="127"/>
      <c r="AK42" s="127"/>
      <c r="AL42" s="127"/>
      <c r="AM42" s="127"/>
      <c r="AN42" s="127"/>
      <c r="AO42" s="127"/>
    </row>
    <row r="43" spans="1:41" ht="45" x14ac:dyDescent="0.25">
      <c r="A43" s="154"/>
      <c r="B43" s="154"/>
      <c r="C43" s="154"/>
      <c r="D43" s="154" t="s">
        <v>1772</v>
      </c>
      <c r="E43" s="154"/>
      <c r="F43" s="154"/>
      <c r="G43" s="154"/>
      <c r="H43" s="154"/>
      <c r="I43" s="154"/>
      <c r="J43" s="154"/>
      <c r="K43" s="154"/>
      <c r="O43" s="154"/>
      <c r="P43" s="144"/>
      <c r="Q43" s="144"/>
    </row>
    <row r="44" spans="1:41" x14ac:dyDescent="0.25">
      <c r="A44" s="154"/>
      <c r="B44" s="154"/>
      <c r="C44" s="154"/>
      <c r="D44" s="154"/>
      <c r="E44" s="154"/>
      <c r="F44" s="154"/>
      <c r="G44" s="154"/>
      <c r="H44" s="154"/>
      <c r="I44" s="154"/>
      <c r="J44" s="154"/>
      <c r="K44" s="154"/>
      <c r="O44" s="154"/>
      <c r="P44" s="144"/>
      <c r="Q44" s="144"/>
    </row>
    <row r="45" spans="1:41" ht="45" x14ac:dyDescent="0.25">
      <c r="A45" s="154"/>
      <c r="B45" s="154"/>
      <c r="C45" s="154"/>
      <c r="D45" s="153"/>
      <c r="E45" s="154" t="s">
        <v>2041</v>
      </c>
      <c r="F45" s="154"/>
      <c r="G45" s="154"/>
      <c r="H45" s="154"/>
      <c r="I45" s="154"/>
      <c r="J45" s="154"/>
      <c r="K45" s="154"/>
      <c r="O45" s="154"/>
      <c r="P45" s="144"/>
      <c r="Q45" s="144"/>
    </row>
    <row r="46" spans="1:41" x14ac:dyDescent="0.25">
      <c r="A46" s="154"/>
      <c r="B46" s="154"/>
      <c r="C46" s="154"/>
      <c r="D46" s="153"/>
      <c r="E46" s="154"/>
      <c r="F46" s="154"/>
      <c r="G46" s="154"/>
      <c r="H46" s="154"/>
      <c r="I46" s="154"/>
      <c r="J46" s="154"/>
      <c r="K46" s="154"/>
      <c r="O46" s="154"/>
      <c r="P46" s="144"/>
      <c r="Q46" s="144"/>
    </row>
    <row r="47" spans="1:41" x14ac:dyDescent="0.25">
      <c r="A47" s="154"/>
      <c r="B47" s="154"/>
      <c r="C47" s="154"/>
      <c r="D47" s="153"/>
      <c r="E47" s="154"/>
      <c r="F47" s="154"/>
      <c r="G47" s="154"/>
      <c r="H47" s="154"/>
      <c r="I47" s="154"/>
      <c r="J47" s="154"/>
      <c r="K47" s="154"/>
      <c r="O47" s="154"/>
      <c r="P47" s="144"/>
      <c r="Q47" s="144"/>
    </row>
    <row r="48" spans="1:41" x14ac:dyDescent="0.25">
      <c r="A48" s="155"/>
      <c r="B48" s="154"/>
      <c r="C48" s="154"/>
      <c r="D48" s="154"/>
      <c r="E48" s="154"/>
      <c r="F48" s="154"/>
      <c r="G48" s="154"/>
      <c r="H48" s="154"/>
      <c r="I48" s="154"/>
      <c r="J48" s="154"/>
      <c r="K48" s="154"/>
      <c r="O48" s="154"/>
      <c r="P48" s="144"/>
      <c r="Q48" s="144"/>
    </row>
    <row r="49" spans="1:17" ht="60" x14ac:dyDescent="0.25">
      <c r="A49" s="155"/>
      <c r="B49" s="154"/>
      <c r="C49" s="154"/>
      <c r="D49" s="154"/>
      <c r="E49" s="154" t="s">
        <v>2042</v>
      </c>
      <c r="F49" s="154"/>
      <c r="G49" s="154"/>
      <c r="H49" s="154"/>
      <c r="I49" s="154"/>
      <c r="J49" s="154"/>
      <c r="K49" s="154"/>
      <c r="O49" s="154"/>
      <c r="P49" s="144"/>
      <c r="Q49" s="144"/>
    </row>
    <row r="50" spans="1:17" ht="60" x14ac:dyDescent="0.25">
      <c r="A50" s="155"/>
      <c r="B50" s="154"/>
      <c r="C50" s="154"/>
      <c r="D50" s="154"/>
      <c r="E50" s="154" t="s">
        <v>2043</v>
      </c>
      <c r="F50" s="154"/>
      <c r="G50" s="154"/>
      <c r="H50" s="154"/>
      <c r="I50" s="154"/>
      <c r="J50" s="154"/>
      <c r="K50" s="154"/>
      <c r="O50" s="154"/>
      <c r="P50" s="144"/>
      <c r="Q50" s="144"/>
    </row>
    <row r="51" spans="1:17" ht="60" x14ac:dyDescent="0.25">
      <c r="A51" s="155"/>
      <c r="B51" s="154"/>
      <c r="C51" s="154"/>
      <c r="D51" s="154"/>
      <c r="E51" s="125" t="s">
        <v>2044</v>
      </c>
      <c r="F51" s="154"/>
      <c r="G51" s="154"/>
      <c r="H51" s="154"/>
      <c r="I51" s="154"/>
      <c r="J51" s="154"/>
      <c r="K51" s="154"/>
      <c r="O51" s="154"/>
      <c r="P51" s="144"/>
      <c r="Q51" s="144"/>
    </row>
    <row r="52" spans="1:17" ht="90" x14ac:dyDescent="0.25">
      <c r="A52" s="155"/>
      <c r="B52" s="154"/>
      <c r="C52" s="154"/>
      <c r="D52" s="154"/>
      <c r="E52" s="154" t="s">
        <v>2045</v>
      </c>
      <c r="F52" s="154"/>
      <c r="G52" s="154"/>
      <c r="H52" s="154"/>
      <c r="I52" s="154"/>
      <c r="J52" s="154"/>
      <c r="K52" s="154"/>
      <c r="O52" s="154"/>
      <c r="P52" s="144"/>
      <c r="Q52" s="144"/>
    </row>
    <row r="53" spans="1:17" s="168" customFormat="1" x14ac:dyDescent="0.25"/>
    <row r="54" spans="1:17" s="168" customFormat="1" x14ac:dyDescent="0.25"/>
    <row r="55" spans="1:17" s="168" customFormat="1" x14ac:dyDescent="0.25"/>
    <row r="56" spans="1:17" s="168" customFormat="1" x14ac:dyDescent="0.25"/>
    <row r="57" spans="1:17" s="168" customFormat="1" x14ac:dyDescent="0.25"/>
    <row r="58" spans="1:17" s="168" customFormat="1" x14ac:dyDescent="0.25"/>
    <row r="59" spans="1:17" s="168" customFormat="1" x14ac:dyDescent="0.25"/>
    <row r="60" spans="1:17" s="168" customFormat="1" x14ac:dyDescent="0.25"/>
    <row r="61" spans="1:17" s="168" customFormat="1" x14ac:dyDescent="0.25"/>
    <row r="62" spans="1:17" s="168" customFormat="1" x14ac:dyDescent="0.25"/>
    <row r="63" spans="1:17" s="168" customFormat="1" x14ac:dyDescent="0.25"/>
    <row r="64" spans="1:17" s="168" customFormat="1" x14ac:dyDescent="0.25"/>
    <row r="65" s="168" customFormat="1" x14ac:dyDescent="0.25"/>
    <row r="66" s="168" customFormat="1" x14ac:dyDescent="0.25"/>
    <row r="67" s="168" customFormat="1" x14ac:dyDescent="0.25"/>
    <row r="68" s="168" customFormat="1" x14ac:dyDescent="0.25"/>
    <row r="69" s="168" customFormat="1" x14ac:dyDescent="0.25"/>
    <row r="70" s="168" customFormat="1" x14ac:dyDescent="0.25"/>
    <row r="71" s="168" customFormat="1" x14ac:dyDescent="0.25"/>
    <row r="72" s="168" customFormat="1" x14ac:dyDescent="0.25"/>
    <row r="73" s="168" customFormat="1" x14ac:dyDescent="0.25"/>
    <row r="74" s="168" customFormat="1" x14ac:dyDescent="0.25"/>
    <row r="75" s="168" customFormat="1" x14ac:dyDescent="0.25"/>
    <row r="76" s="168" customFormat="1" x14ac:dyDescent="0.25"/>
  </sheetData>
  <mergeCells count="4">
    <mergeCell ref="H1:K1"/>
    <mergeCell ref="AC1:AE1"/>
    <mergeCell ref="T1:AB1"/>
    <mergeCell ref="N1:S1"/>
  </mergeCells>
  <pageMargins left="0.25" right="0.25" top="0.75" bottom="0.75" header="0.3" footer="0.3"/>
  <pageSetup paperSize="3" scale="45" fitToWidth="2" fitToHeight="0" pageOrder="overThenDown" orientation="landscape" r:id="rId1"/>
  <colBreaks count="1" manualBreakCount="1">
    <brk id="19" max="1048575" man="1"/>
  </col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workbookViewId="0"/>
  </sheetViews>
  <sheetFormatPr defaultRowHeight="15" x14ac:dyDescent="0.25"/>
  <cols>
    <col min="1" max="1" width="4" bestFit="1" customWidth="1"/>
    <col min="2" max="2" width="9.42578125" bestFit="1" customWidth="1"/>
    <col min="3" max="3" width="18.7109375" bestFit="1" customWidth="1"/>
    <col min="4" max="4" width="22.85546875" bestFit="1" customWidth="1"/>
    <col min="5" max="5" width="12.140625" style="51" customWidth="1"/>
    <col min="7" max="7" width="4" bestFit="1" customWidth="1"/>
    <col min="8" max="8" width="44.28515625" bestFit="1" customWidth="1"/>
  </cols>
  <sheetData>
    <row r="1" spans="1:10" x14ac:dyDescent="0.25">
      <c r="A1" s="48" t="s">
        <v>2266</v>
      </c>
      <c r="B1" s="48" t="s">
        <v>2267</v>
      </c>
      <c r="C1" s="48" t="s">
        <v>2513</v>
      </c>
      <c r="D1" s="48" t="s">
        <v>1697</v>
      </c>
      <c r="E1" s="48"/>
      <c r="H1" s="51" t="s">
        <v>2679</v>
      </c>
      <c r="I1">
        <f>COUNT(E2:E156)</f>
        <v>155</v>
      </c>
      <c r="J1" t="s">
        <v>2680</v>
      </c>
    </row>
    <row r="2" spans="1:10" x14ac:dyDescent="0.25">
      <c r="A2" s="49">
        <v>128</v>
      </c>
      <c r="B2" s="50">
        <v>0.1</v>
      </c>
      <c r="C2" s="49" t="s">
        <v>2376</v>
      </c>
      <c r="D2" s="49" t="s">
        <v>2712</v>
      </c>
      <c r="E2" s="49">
        <v>10</v>
      </c>
      <c r="G2" t="s">
        <v>2269</v>
      </c>
      <c r="H2" t="s">
        <v>2283</v>
      </c>
      <c r="I2">
        <f>COUNTIF($E$2:$E$156,2)</f>
        <v>60</v>
      </c>
      <c r="J2" s="52">
        <f t="shared" ref="J2:J15" si="0">100*I2/$I$1</f>
        <v>38.70967741935484</v>
      </c>
    </row>
    <row r="3" spans="1:10" x14ac:dyDescent="0.25">
      <c r="A3" s="49">
        <v>41</v>
      </c>
      <c r="B3" s="50">
        <v>0.1</v>
      </c>
      <c r="C3" s="49" t="s">
        <v>2463</v>
      </c>
      <c r="D3" s="49" t="s">
        <v>2692</v>
      </c>
      <c r="E3" s="49">
        <v>6</v>
      </c>
      <c r="G3" t="s">
        <v>2272</v>
      </c>
      <c r="H3" t="s">
        <v>2285</v>
      </c>
      <c r="I3">
        <f>COUNTIF($E$2:$E$156,5)</f>
        <v>44</v>
      </c>
      <c r="J3" s="52">
        <f t="shared" si="0"/>
        <v>28.387096774193548</v>
      </c>
    </row>
    <row r="4" spans="1:10" x14ac:dyDescent="0.25">
      <c r="A4" s="49">
        <v>43</v>
      </c>
      <c r="B4" s="50">
        <v>0.1</v>
      </c>
      <c r="C4" s="49" t="s">
        <v>2396</v>
      </c>
      <c r="D4" s="49" t="s">
        <v>2692</v>
      </c>
      <c r="E4" s="49">
        <v>6</v>
      </c>
      <c r="G4" t="s">
        <v>2268</v>
      </c>
      <c r="H4" t="s">
        <v>2282</v>
      </c>
      <c r="I4">
        <f>COUNTIF($E$2:$E$156,1)</f>
        <v>18</v>
      </c>
      <c r="J4" s="52">
        <f t="shared" si="0"/>
        <v>11.612903225806452</v>
      </c>
    </row>
    <row r="5" spans="1:10" x14ac:dyDescent="0.25">
      <c r="A5" s="49">
        <v>42</v>
      </c>
      <c r="B5" s="50">
        <v>0.1</v>
      </c>
      <c r="C5" s="49" t="s">
        <v>2490</v>
      </c>
      <c r="D5" s="49" t="s">
        <v>2692</v>
      </c>
      <c r="E5" s="49">
        <v>6</v>
      </c>
      <c r="G5" t="s">
        <v>2280</v>
      </c>
      <c r="H5" t="s">
        <v>2281</v>
      </c>
      <c r="I5">
        <f>COUNTIF($E$2:$E$156,13)</f>
        <v>9</v>
      </c>
      <c r="J5" s="52">
        <f t="shared" si="0"/>
        <v>5.806451612903226</v>
      </c>
    </row>
    <row r="6" spans="1:10" x14ac:dyDescent="0.25">
      <c r="A6" s="49">
        <v>16</v>
      </c>
      <c r="B6" s="50">
        <v>0.1</v>
      </c>
      <c r="C6" s="49" t="s">
        <v>2463</v>
      </c>
      <c r="D6" s="49" t="s">
        <v>2686</v>
      </c>
      <c r="E6" s="49">
        <v>4</v>
      </c>
      <c r="G6" t="s">
        <v>2270</v>
      </c>
      <c r="H6" t="s">
        <v>2295</v>
      </c>
      <c r="I6">
        <f>COUNTIF($E$2:$E$156,3)</f>
        <v>6</v>
      </c>
      <c r="J6" s="52">
        <f t="shared" si="0"/>
        <v>3.870967741935484</v>
      </c>
    </row>
    <row r="7" spans="1:10" x14ac:dyDescent="0.25">
      <c r="A7" s="49">
        <v>12</v>
      </c>
      <c r="B7" s="50">
        <v>0.1</v>
      </c>
      <c r="C7" s="49" t="s">
        <v>2396</v>
      </c>
      <c r="D7" s="49" t="s">
        <v>2686</v>
      </c>
      <c r="E7" s="49">
        <v>4</v>
      </c>
      <c r="G7" t="s">
        <v>2274</v>
      </c>
      <c r="H7" t="s">
        <v>2287</v>
      </c>
      <c r="I7">
        <f>COUNTIF($E$2:$E$156,7)</f>
        <v>4</v>
      </c>
      <c r="J7" s="52">
        <f t="shared" si="0"/>
        <v>2.5806451612903225</v>
      </c>
    </row>
    <row r="8" spans="1:10" x14ac:dyDescent="0.25">
      <c r="A8" s="49">
        <v>17</v>
      </c>
      <c r="B8" s="50">
        <v>0.1</v>
      </c>
      <c r="C8" s="49" t="s">
        <v>2490</v>
      </c>
      <c r="D8" s="49" t="s">
        <v>2686</v>
      </c>
      <c r="E8" s="49">
        <v>4</v>
      </c>
      <c r="G8" t="s">
        <v>2271</v>
      </c>
      <c r="H8" t="s">
        <v>2284</v>
      </c>
      <c r="I8">
        <f>COUNTIF($E$2:$E$156,4)</f>
        <v>3</v>
      </c>
      <c r="J8" s="52">
        <f t="shared" si="0"/>
        <v>1.935483870967742</v>
      </c>
    </row>
    <row r="9" spans="1:10" x14ac:dyDescent="0.25">
      <c r="A9" s="49">
        <v>29</v>
      </c>
      <c r="B9" s="50">
        <v>0.1</v>
      </c>
      <c r="C9" s="49" t="s">
        <v>2390</v>
      </c>
      <c r="D9" s="49" t="s">
        <v>2690</v>
      </c>
      <c r="E9" s="49">
        <v>1</v>
      </c>
      <c r="G9" t="s">
        <v>2273</v>
      </c>
      <c r="H9" t="s">
        <v>2286</v>
      </c>
      <c r="I9">
        <f>COUNTIF($E$2:$E$156,6)</f>
        <v>3</v>
      </c>
      <c r="J9" s="52">
        <f t="shared" si="0"/>
        <v>1.935483870967742</v>
      </c>
    </row>
    <row r="10" spans="1:10" ht="30" x14ac:dyDescent="0.25">
      <c r="A10" s="49">
        <v>28</v>
      </c>
      <c r="B10" s="50">
        <v>0.1</v>
      </c>
      <c r="C10" s="49" t="s">
        <v>2376</v>
      </c>
      <c r="D10" s="49" t="s">
        <v>2690</v>
      </c>
      <c r="E10" s="49">
        <v>1</v>
      </c>
      <c r="G10" t="s">
        <v>2275</v>
      </c>
      <c r="H10" s="54" t="s">
        <v>2294</v>
      </c>
      <c r="I10">
        <f>COUNTIF($E$2:$E$156,8)</f>
        <v>3</v>
      </c>
      <c r="J10" s="52">
        <f t="shared" si="0"/>
        <v>1.935483870967742</v>
      </c>
    </row>
    <row r="11" spans="1:10" x14ac:dyDescent="0.25">
      <c r="A11" s="49">
        <v>31</v>
      </c>
      <c r="B11" s="50">
        <v>0.1</v>
      </c>
      <c r="C11" s="49" t="s">
        <v>2463</v>
      </c>
      <c r="D11" s="49" t="s">
        <v>2690</v>
      </c>
      <c r="E11" s="49">
        <v>1</v>
      </c>
      <c r="G11" t="s">
        <v>2276</v>
      </c>
      <c r="H11" t="s">
        <v>2288</v>
      </c>
      <c r="I11">
        <f>COUNTIF($E$2:$E$156,9)</f>
        <v>1</v>
      </c>
      <c r="J11" s="52">
        <f t="shared" si="0"/>
        <v>0.64516129032258063</v>
      </c>
    </row>
    <row r="12" spans="1:10" x14ac:dyDescent="0.25">
      <c r="A12" s="49">
        <v>30</v>
      </c>
      <c r="B12" s="50">
        <v>0.1</v>
      </c>
      <c r="C12" s="49" t="s">
        <v>2396</v>
      </c>
      <c r="D12" s="49" t="s">
        <v>2690</v>
      </c>
      <c r="E12" s="49">
        <v>1</v>
      </c>
      <c r="G12" t="s">
        <v>2277</v>
      </c>
      <c r="H12" t="s">
        <v>2289</v>
      </c>
      <c r="I12">
        <f>COUNTIF($E$2:$E$156,10)</f>
        <v>1</v>
      </c>
      <c r="J12" s="52">
        <f t="shared" si="0"/>
        <v>0.64516129032258063</v>
      </c>
    </row>
    <row r="13" spans="1:10" x14ac:dyDescent="0.25">
      <c r="A13" s="49">
        <v>32</v>
      </c>
      <c r="B13" s="50">
        <v>0.1</v>
      </c>
      <c r="C13" s="49" t="s">
        <v>2490</v>
      </c>
      <c r="D13" s="49" t="s">
        <v>2690</v>
      </c>
      <c r="E13" s="49">
        <v>1</v>
      </c>
      <c r="G13" t="s">
        <v>2278</v>
      </c>
      <c r="H13" t="s">
        <v>2290</v>
      </c>
      <c r="I13">
        <f>COUNTIF($E$2:$E$156,11)</f>
        <v>1</v>
      </c>
      <c r="J13" s="52">
        <f t="shared" si="0"/>
        <v>0.64516129032258063</v>
      </c>
    </row>
    <row r="14" spans="1:10" x14ac:dyDescent="0.25">
      <c r="A14" s="49">
        <v>19</v>
      </c>
      <c r="B14" s="50">
        <v>0.1</v>
      </c>
      <c r="C14" s="49" t="s">
        <v>2390</v>
      </c>
      <c r="D14" s="49" t="s">
        <v>2688</v>
      </c>
      <c r="E14" s="49">
        <v>1</v>
      </c>
      <c r="G14" t="s">
        <v>2279</v>
      </c>
      <c r="H14" t="s">
        <v>2291</v>
      </c>
      <c r="I14">
        <f>COUNTIF($E$2:$E$156,12)</f>
        <v>1</v>
      </c>
      <c r="J14" s="52">
        <f t="shared" si="0"/>
        <v>0.64516129032258063</v>
      </c>
    </row>
    <row r="15" spans="1:10" x14ac:dyDescent="0.25">
      <c r="A15" s="49">
        <v>18</v>
      </c>
      <c r="B15" s="50">
        <v>0.1</v>
      </c>
      <c r="C15" s="49" t="s">
        <v>2376</v>
      </c>
      <c r="D15" s="49" t="s">
        <v>2688</v>
      </c>
      <c r="E15" s="49">
        <v>1</v>
      </c>
      <c r="G15" s="52" t="s">
        <v>2292</v>
      </c>
      <c r="H15" t="s">
        <v>2293</v>
      </c>
      <c r="I15">
        <f>COUNTIF($E$2:$E$156,14)</f>
        <v>1</v>
      </c>
      <c r="J15" s="52">
        <f t="shared" si="0"/>
        <v>0.64516129032258063</v>
      </c>
    </row>
    <row r="16" spans="1:10" x14ac:dyDescent="0.25">
      <c r="A16" s="49">
        <v>21</v>
      </c>
      <c r="B16" s="50">
        <v>0.1</v>
      </c>
      <c r="C16" s="49" t="s">
        <v>2463</v>
      </c>
      <c r="D16" s="49" t="s">
        <v>2688</v>
      </c>
      <c r="E16" s="49">
        <v>1</v>
      </c>
    </row>
    <row r="17" spans="1:5" x14ac:dyDescent="0.25">
      <c r="A17" s="49">
        <v>20</v>
      </c>
      <c r="B17" s="50">
        <v>0.1</v>
      </c>
      <c r="C17" s="49" t="s">
        <v>2396</v>
      </c>
      <c r="D17" s="49" t="s">
        <v>2688</v>
      </c>
      <c r="E17" s="49">
        <v>1</v>
      </c>
    </row>
    <row r="18" spans="1:5" x14ac:dyDescent="0.25">
      <c r="A18" s="49">
        <v>22</v>
      </c>
      <c r="B18" s="50">
        <v>0.1</v>
      </c>
      <c r="C18" s="49" t="s">
        <v>2490</v>
      </c>
      <c r="D18" s="49" t="s">
        <v>2688</v>
      </c>
      <c r="E18" s="49">
        <v>1</v>
      </c>
    </row>
    <row r="19" spans="1:5" x14ac:dyDescent="0.25">
      <c r="A19" s="49">
        <v>24</v>
      </c>
      <c r="B19" s="50">
        <v>0.1</v>
      </c>
      <c r="C19" s="49" t="s">
        <v>2390</v>
      </c>
      <c r="D19" s="49" t="s">
        <v>2689</v>
      </c>
      <c r="E19" s="49">
        <v>1</v>
      </c>
    </row>
    <row r="20" spans="1:5" x14ac:dyDescent="0.25">
      <c r="A20" s="49">
        <v>23</v>
      </c>
      <c r="B20" s="50">
        <v>0.1</v>
      </c>
      <c r="C20" s="49" t="s">
        <v>2376</v>
      </c>
      <c r="D20" s="49" t="s">
        <v>2689</v>
      </c>
      <c r="E20" s="49">
        <v>1</v>
      </c>
    </row>
    <row r="21" spans="1:5" x14ac:dyDescent="0.25">
      <c r="A21" s="49">
        <v>26</v>
      </c>
      <c r="B21" s="50">
        <v>0.1</v>
      </c>
      <c r="C21" s="49" t="s">
        <v>2463</v>
      </c>
      <c r="D21" s="49" t="s">
        <v>2689</v>
      </c>
      <c r="E21" s="49">
        <v>1</v>
      </c>
    </row>
    <row r="22" spans="1:5" x14ac:dyDescent="0.25">
      <c r="A22" s="49">
        <v>25</v>
      </c>
      <c r="B22" s="50">
        <v>0.1</v>
      </c>
      <c r="C22" s="49" t="s">
        <v>2396</v>
      </c>
      <c r="D22" s="49" t="s">
        <v>2689</v>
      </c>
      <c r="E22" s="49">
        <v>1</v>
      </c>
    </row>
    <row r="23" spans="1:5" x14ac:dyDescent="0.25">
      <c r="A23" s="49">
        <v>27</v>
      </c>
      <c r="B23" s="50">
        <v>0.1</v>
      </c>
      <c r="C23" s="49" t="s">
        <v>2490</v>
      </c>
      <c r="D23" s="49" t="s">
        <v>2689</v>
      </c>
      <c r="E23" s="49">
        <v>1</v>
      </c>
    </row>
    <row r="24" spans="1:5" x14ac:dyDescent="0.25">
      <c r="A24" s="49">
        <v>1</v>
      </c>
      <c r="B24" s="50">
        <v>0.1</v>
      </c>
      <c r="C24" s="49" t="s">
        <v>2376</v>
      </c>
      <c r="D24" s="49" t="s">
        <v>2681</v>
      </c>
      <c r="E24" s="49">
        <v>1</v>
      </c>
    </row>
    <row r="25" spans="1:5" x14ac:dyDescent="0.25">
      <c r="A25" s="49">
        <v>3</v>
      </c>
      <c r="B25" s="50">
        <v>0.1</v>
      </c>
      <c r="C25" s="49" t="s">
        <v>2390</v>
      </c>
      <c r="D25" s="49" t="s">
        <v>2683</v>
      </c>
      <c r="E25" s="49">
        <v>1</v>
      </c>
    </row>
    <row r="26" spans="1:5" x14ac:dyDescent="0.25">
      <c r="A26" s="49">
        <v>2</v>
      </c>
      <c r="B26" s="50">
        <v>0.1</v>
      </c>
      <c r="C26" s="49" t="s">
        <v>2390</v>
      </c>
      <c r="D26" s="49" t="s">
        <v>2682</v>
      </c>
      <c r="E26" s="49">
        <v>1</v>
      </c>
    </row>
    <row r="27" spans="1:5" x14ac:dyDescent="0.25">
      <c r="A27" s="49">
        <v>140</v>
      </c>
      <c r="B27" s="50">
        <v>0.1</v>
      </c>
      <c r="C27" s="49" t="s">
        <v>2390</v>
      </c>
      <c r="D27" s="49" t="s">
        <v>2716</v>
      </c>
      <c r="E27" s="49">
        <v>12</v>
      </c>
    </row>
    <row r="28" spans="1:5" x14ac:dyDescent="0.25">
      <c r="A28" s="49">
        <v>46</v>
      </c>
      <c r="B28" s="50">
        <v>0.1</v>
      </c>
      <c r="C28" s="49" t="s">
        <v>2463</v>
      </c>
      <c r="D28" s="49" t="s">
        <v>2695</v>
      </c>
      <c r="E28" s="49">
        <v>7</v>
      </c>
    </row>
    <row r="29" spans="1:5" x14ac:dyDescent="0.25">
      <c r="A29" s="49">
        <v>47</v>
      </c>
      <c r="B29" s="50">
        <v>0.1</v>
      </c>
      <c r="C29" s="49" t="s">
        <v>2463</v>
      </c>
      <c r="D29" s="49" t="s">
        <v>2696</v>
      </c>
      <c r="E29" s="49">
        <v>7</v>
      </c>
    </row>
    <row r="30" spans="1:5" x14ac:dyDescent="0.25">
      <c r="A30" s="49">
        <v>149</v>
      </c>
      <c r="B30" s="50">
        <v>0.1</v>
      </c>
      <c r="C30" s="49" t="s">
        <v>2390</v>
      </c>
      <c r="D30" s="49" t="s">
        <v>2719</v>
      </c>
      <c r="E30" s="49">
        <v>14</v>
      </c>
    </row>
    <row r="31" spans="1:5" x14ac:dyDescent="0.25">
      <c r="A31" s="49">
        <v>45</v>
      </c>
      <c r="B31" s="50">
        <v>0.1</v>
      </c>
      <c r="C31" s="49" t="s">
        <v>2463</v>
      </c>
      <c r="D31" s="49" t="s">
        <v>2694</v>
      </c>
      <c r="E31" s="49">
        <v>7</v>
      </c>
    </row>
    <row r="32" spans="1:5" x14ac:dyDescent="0.25">
      <c r="A32" s="49">
        <v>44</v>
      </c>
      <c r="B32" s="50">
        <v>0.1</v>
      </c>
      <c r="C32" s="49" t="s">
        <v>2463</v>
      </c>
      <c r="D32" s="49" t="s">
        <v>2693</v>
      </c>
      <c r="E32" s="49">
        <v>7</v>
      </c>
    </row>
    <row r="33" spans="1:5" x14ac:dyDescent="0.25">
      <c r="A33" s="49">
        <v>127</v>
      </c>
      <c r="B33" s="50">
        <v>0.1</v>
      </c>
      <c r="C33" s="49" t="s">
        <v>2376</v>
      </c>
      <c r="D33" s="49" t="s">
        <v>2711</v>
      </c>
      <c r="E33" s="49">
        <v>9</v>
      </c>
    </row>
    <row r="34" spans="1:5" x14ac:dyDescent="0.25">
      <c r="A34" s="49">
        <v>146</v>
      </c>
      <c r="B34" s="50">
        <v>0.1</v>
      </c>
      <c r="C34" s="49" t="s">
        <v>2463</v>
      </c>
      <c r="D34" s="49" t="s">
        <v>2718</v>
      </c>
      <c r="E34" s="49">
        <v>13</v>
      </c>
    </row>
    <row r="35" spans="1:5" x14ac:dyDescent="0.25">
      <c r="A35" s="49">
        <v>148</v>
      </c>
      <c r="B35" s="50">
        <v>0.1</v>
      </c>
      <c r="C35" s="49" t="s">
        <v>2396</v>
      </c>
      <c r="D35" s="49" t="s">
        <v>2718</v>
      </c>
      <c r="E35" s="49">
        <v>13</v>
      </c>
    </row>
    <row r="36" spans="1:5" x14ac:dyDescent="0.25">
      <c r="A36" s="49">
        <v>147</v>
      </c>
      <c r="B36" s="50">
        <v>0.1</v>
      </c>
      <c r="C36" s="49" t="s">
        <v>2490</v>
      </c>
      <c r="D36" s="49" t="s">
        <v>2718</v>
      </c>
      <c r="E36" s="49">
        <v>13</v>
      </c>
    </row>
    <row r="37" spans="1:5" x14ac:dyDescent="0.25">
      <c r="A37" s="49">
        <v>85</v>
      </c>
      <c r="B37" s="50">
        <v>0.1</v>
      </c>
      <c r="C37" s="49" t="s">
        <v>2390</v>
      </c>
      <c r="D37" s="49" t="s">
        <v>2702</v>
      </c>
      <c r="E37" s="49">
        <v>2</v>
      </c>
    </row>
    <row r="38" spans="1:5" x14ac:dyDescent="0.25">
      <c r="A38" s="49">
        <v>84</v>
      </c>
      <c r="B38" s="50">
        <v>0.1</v>
      </c>
      <c r="C38" s="49" t="s">
        <v>2376</v>
      </c>
      <c r="D38" s="49" t="s">
        <v>2702</v>
      </c>
      <c r="E38" s="49">
        <v>2</v>
      </c>
    </row>
    <row r="39" spans="1:5" x14ac:dyDescent="0.25">
      <c r="A39" s="49">
        <v>86</v>
      </c>
      <c r="B39" s="50">
        <v>0.1</v>
      </c>
      <c r="C39" s="49" t="s">
        <v>2463</v>
      </c>
      <c r="D39" s="49" t="s">
        <v>2702</v>
      </c>
      <c r="E39" s="49">
        <v>2</v>
      </c>
    </row>
    <row r="40" spans="1:5" x14ac:dyDescent="0.25">
      <c r="A40" s="49">
        <v>88</v>
      </c>
      <c r="B40" s="50">
        <v>0.1</v>
      </c>
      <c r="C40" s="49" t="s">
        <v>2396</v>
      </c>
      <c r="D40" s="49" t="s">
        <v>2702</v>
      </c>
      <c r="E40" s="49">
        <v>2</v>
      </c>
    </row>
    <row r="41" spans="1:5" x14ac:dyDescent="0.25">
      <c r="A41" s="49">
        <v>87</v>
      </c>
      <c r="B41" s="50">
        <v>0.1</v>
      </c>
      <c r="C41" s="49" t="s">
        <v>2490</v>
      </c>
      <c r="D41" s="49" t="s">
        <v>2702</v>
      </c>
      <c r="E41" s="49">
        <v>2</v>
      </c>
    </row>
    <row r="42" spans="1:5" x14ac:dyDescent="0.25">
      <c r="A42" s="49">
        <v>70</v>
      </c>
      <c r="B42" s="50">
        <v>0.1</v>
      </c>
      <c r="C42" s="49" t="s">
        <v>2390</v>
      </c>
      <c r="D42" s="49" t="s">
        <v>2697</v>
      </c>
      <c r="E42" s="49">
        <v>5</v>
      </c>
    </row>
    <row r="43" spans="1:5" x14ac:dyDescent="0.25">
      <c r="A43" s="49">
        <v>69</v>
      </c>
      <c r="B43" s="50">
        <v>0.1</v>
      </c>
      <c r="C43" s="49" t="s">
        <v>2376</v>
      </c>
      <c r="D43" s="49" t="s">
        <v>2697</v>
      </c>
      <c r="E43" s="49">
        <v>5</v>
      </c>
    </row>
    <row r="44" spans="1:5" x14ac:dyDescent="0.25">
      <c r="A44" s="49">
        <v>71</v>
      </c>
      <c r="B44" s="50">
        <v>0.1</v>
      </c>
      <c r="C44" s="49" t="s">
        <v>2463</v>
      </c>
      <c r="D44" s="49" t="s">
        <v>2697</v>
      </c>
      <c r="E44" s="49">
        <v>5</v>
      </c>
    </row>
    <row r="45" spans="1:5" x14ac:dyDescent="0.25">
      <c r="A45" s="49">
        <v>90</v>
      </c>
      <c r="B45" s="50">
        <v>0.1</v>
      </c>
      <c r="C45" s="49" t="s">
        <v>2390</v>
      </c>
      <c r="D45" s="49" t="s">
        <v>2703</v>
      </c>
      <c r="E45" s="49">
        <v>2</v>
      </c>
    </row>
    <row r="46" spans="1:5" x14ac:dyDescent="0.25">
      <c r="A46" s="49">
        <v>89</v>
      </c>
      <c r="B46" s="50">
        <v>0.1</v>
      </c>
      <c r="C46" s="49" t="s">
        <v>2376</v>
      </c>
      <c r="D46" s="49" t="s">
        <v>2703</v>
      </c>
      <c r="E46" s="49">
        <v>2</v>
      </c>
    </row>
    <row r="47" spans="1:5" x14ac:dyDescent="0.25">
      <c r="A47" s="49">
        <v>91</v>
      </c>
      <c r="B47" s="50">
        <v>0.1</v>
      </c>
      <c r="C47" s="49" t="s">
        <v>2463</v>
      </c>
      <c r="D47" s="49" t="s">
        <v>2703</v>
      </c>
      <c r="E47" s="49">
        <v>2</v>
      </c>
    </row>
    <row r="48" spans="1:5" x14ac:dyDescent="0.25">
      <c r="A48" s="49">
        <v>93</v>
      </c>
      <c r="B48" s="50">
        <v>0.1</v>
      </c>
      <c r="C48" s="49" t="s">
        <v>2396</v>
      </c>
      <c r="D48" s="49" t="s">
        <v>2703</v>
      </c>
      <c r="E48" s="49">
        <v>2</v>
      </c>
    </row>
    <row r="49" spans="1:5" x14ac:dyDescent="0.25">
      <c r="A49" s="49">
        <v>92</v>
      </c>
      <c r="B49" s="50">
        <v>0.1</v>
      </c>
      <c r="C49" s="49" t="s">
        <v>2490</v>
      </c>
      <c r="D49" s="49" t="s">
        <v>2703</v>
      </c>
      <c r="E49" s="49">
        <v>2</v>
      </c>
    </row>
    <row r="50" spans="1:5" x14ac:dyDescent="0.25">
      <c r="A50" s="49">
        <v>73</v>
      </c>
      <c r="B50" s="50">
        <v>0.1</v>
      </c>
      <c r="C50" s="49" t="s">
        <v>2390</v>
      </c>
      <c r="D50" s="49" t="s">
        <v>2698</v>
      </c>
      <c r="E50" s="49">
        <v>5</v>
      </c>
    </row>
    <row r="51" spans="1:5" x14ac:dyDescent="0.25">
      <c r="A51" s="49">
        <v>72</v>
      </c>
      <c r="B51" s="50">
        <v>0.1</v>
      </c>
      <c r="C51" s="49" t="s">
        <v>2376</v>
      </c>
      <c r="D51" s="49" t="s">
        <v>2698</v>
      </c>
      <c r="E51" s="49">
        <v>5</v>
      </c>
    </row>
    <row r="52" spans="1:5" x14ac:dyDescent="0.25">
      <c r="A52" s="49">
        <v>74</v>
      </c>
      <c r="B52" s="50">
        <v>0.1</v>
      </c>
      <c r="C52" s="49" t="s">
        <v>2463</v>
      </c>
      <c r="D52" s="49" t="s">
        <v>2698</v>
      </c>
      <c r="E52" s="49">
        <v>5</v>
      </c>
    </row>
    <row r="53" spans="1:5" x14ac:dyDescent="0.25">
      <c r="A53" s="49">
        <v>95</v>
      </c>
      <c r="B53" s="50">
        <v>0.1</v>
      </c>
      <c r="C53" s="49" t="s">
        <v>2390</v>
      </c>
      <c r="D53" s="49" t="s">
        <v>2704</v>
      </c>
      <c r="E53" s="49">
        <v>2</v>
      </c>
    </row>
    <row r="54" spans="1:5" x14ac:dyDescent="0.25">
      <c r="A54" s="49">
        <v>94</v>
      </c>
      <c r="B54" s="50">
        <v>0.1</v>
      </c>
      <c r="C54" s="49" t="s">
        <v>2376</v>
      </c>
      <c r="D54" s="49" t="s">
        <v>2704</v>
      </c>
      <c r="E54" s="49">
        <v>2</v>
      </c>
    </row>
    <row r="55" spans="1:5" x14ac:dyDescent="0.25">
      <c r="A55" s="49">
        <v>96</v>
      </c>
      <c r="B55" s="50">
        <v>0.1</v>
      </c>
      <c r="C55" s="49" t="s">
        <v>2463</v>
      </c>
      <c r="D55" s="49" t="s">
        <v>2704</v>
      </c>
      <c r="E55" s="49">
        <v>2</v>
      </c>
    </row>
    <row r="56" spans="1:5" x14ac:dyDescent="0.25">
      <c r="A56" s="49">
        <v>98</v>
      </c>
      <c r="B56" s="50">
        <v>0.1</v>
      </c>
      <c r="C56" s="49" t="s">
        <v>2396</v>
      </c>
      <c r="D56" s="49" t="s">
        <v>2704</v>
      </c>
      <c r="E56" s="49">
        <v>2</v>
      </c>
    </row>
    <row r="57" spans="1:5" x14ac:dyDescent="0.25">
      <c r="A57" s="49">
        <v>97</v>
      </c>
      <c r="B57" s="50">
        <v>0.1</v>
      </c>
      <c r="C57" s="49" t="s">
        <v>2490</v>
      </c>
      <c r="D57" s="49" t="s">
        <v>2704</v>
      </c>
      <c r="E57" s="49">
        <v>2</v>
      </c>
    </row>
    <row r="58" spans="1:5" x14ac:dyDescent="0.25">
      <c r="A58" s="49">
        <v>76</v>
      </c>
      <c r="B58" s="50">
        <v>0.1</v>
      </c>
      <c r="C58" s="49" t="s">
        <v>2390</v>
      </c>
      <c r="D58" s="49" t="s">
        <v>2699</v>
      </c>
      <c r="E58" s="49">
        <v>5</v>
      </c>
    </row>
    <row r="59" spans="1:5" x14ac:dyDescent="0.25">
      <c r="A59" s="49">
        <v>75</v>
      </c>
      <c r="B59" s="50">
        <v>0.1</v>
      </c>
      <c r="C59" s="49" t="s">
        <v>2376</v>
      </c>
      <c r="D59" s="49" t="s">
        <v>2699</v>
      </c>
      <c r="E59" s="49">
        <v>5</v>
      </c>
    </row>
    <row r="60" spans="1:5" x14ac:dyDescent="0.25">
      <c r="A60" s="49">
        <v>77</v>
      </c>
      <c r="B60" s="50">
        <v>0.1</v>
      </c>
      <c r="C60" s="49" t="s">
        <v>2463</v>
      </c>
      <c r="D60" s="49" t="s">
        <v>2699</v>
      </c>
      <c r="E60" s="49">
        <v>5</v>
      </c>
    </row>
    <row r="61" spans="1:5" x14ac:dyDescent="0.25">
      <c r="A61" s="49">
        <v>100</v>
      </c>
      <c r="B61" s="50">
        <v>0.1</v>
      </c>
      <c r="C61" s="49" t="s">
        <v>2390</v>
      </c>
      <c r="D61" s="49" t="s">
        <v>2705</v>
      </c>
      <c r="E61" s="49">
        <v>2</v>
      </c>
    </row>
    <row r="62" spans="1:5" x14ac:dyDescent="0.25">
      <c r="A62" s="49">
        <v>99</v>
      </c>
      <c r="B62" s="50">
        <v>0.1</v>
      </c>
      <c r="C62" s="49" t="s">
        <v>2376</v>
      </c>
      <c r="D62" s="49" t="s">
        <v>2705</v>
      </c>
      <c r="E62" s="49">
        <v>2</v>
      </c>
    </row>
    <row r="63" spans="1:5" x14ac:dyDescent="0.25">
      <c r="A63" s="49">
        <v>101</v>
      </c>
      <c r="B63" s="50">
        <v>0.1</v>
      </c>
      <c r="C63" s="49" t="s">
        <v>2463</v>
      </c>
      <c r="D63" s="49" t="s">
        <v>2705</v>
      </c>
      <c r="E63" s="49">
        <v>2</v>
      </c>
    </row>
    <row r="64" spans="1:5" x14ac:dyDescent="0.25">
      <c r="A64" s="49">
        <v>103</v>
      </c>
      <c r="B64" s="50">
        <v>0.1</v>
      </c>
      <c r="C64" s="49" t="s">
        <v>2396</v>
      </c>
      <c r="D64" s="49" t="s">
        <v>2705</v>
      </c>
      <c r="E64" s="49">
        <v>2</v>
      </c>
    </row>
    <row r="65" spans="1:5" x14ac:dyDescent="0.25">
      <c r="A65" s="49">
        <v>102</v>
      </c>
      <c r="B65" s="50">
        <v>0.1</v>
      </c>
      <c r="C65" s="49" t="s">
        <v>2490</v>
      </c>
      <c r="D65" s="49" t="s">
        <v>2705</v>
      </c>
      <c r="E65" s="49">
        <v>2</v>
      </c>
    </row>
    <row r="66" spans="1:5" x14ac:dyDescent="0.25">
      <c r="A66" s="49">
        <v>82</v>
      </c>
      <c r="B66" s="50">
        <v>0.1</v>
      </c>
      <c r="C66" s="49" t="s">
        <v>2390</v>
      </c>
      <c r="D66" s="49" t="s">
        <v>2701</v>
      </c>
      <c r="E66" s="49">
        <v>5</v>
      </c>
    </row>
    <row r="67" spans="1:5" x14ac:dyDescent="0.25">
      <c r="A67" s="49">
        <v>81</v>
      </c>
      <c r="B67" s="50">
        <v>0.1</v>
      </c>
      <c r="C67" s="49" t="s">
        <v>2376</v>
      </c>
      <c r="D67" s="49" t="s">
        <v>2701</v>
      </c>
      <c r="E67" s="49">
        <v>5</v>
      </c>
    </row>
    <row r="68" spans="1:5" x14ac:dyDescent="0.25">
      <c r="A68" s="49">
        <v>83</v>
      </c>
      <c r="B68" s="50">
        <v>0.1</v>
      </c>
      <c r="C68" s="49" t="s">
        <v>2463</v>
      </c>
      <c r="D68" s="49" t="s">
        <v>2701</v>
      </c>
      <c r="E68" s="49">
        <v>5</v>
      </c>
    </row>
    <row r="69" spans="1:5" x14ac:dyDescent="0.25">
      <c r="A69" s="49">
        <v>105</v>
      </c>
      <c r="B69" s="50">
        <v>0.1</v>
      </c>
      <c r="C69" s="49" t="s">
        <v>2390</v>
      </c>
      <c r="D69" s="49" t="s">
        <v>2706</v>
      </c>
      <c r="E69" s="49">
        <v>2</v>
      </c>
    </row>
    <row r="70" spans="1:5" x14ac:dyDescent="0.25">
      <c r="A70" s="49">
        <v>104</v>
      </c>
      <c r="B70" s="50">
        <v>0.1</v>
      </c>
      <c r="C70" s="49" t="s">
        <v>2376</v>
      </c>
      <c r="D70" s="49" t="s">
        <v>2706</v>
      </c>
      <c r="E70" s="49">
        <v>2</v>
      </c>
    </row>
    <row r="71" spans="1:5" x14ac:dyDescent="0.25">
      <c r="A71" s="49">
        <v>106</v>
      </c>
      <c r="B71" s="50">
        <v>0.1</v>
      </c>
      <c r="C71" s="49" t="s">
        <v>2463</v>
      </c>
      <c r="D71" s="49" t="s">
        <v>2706</v>
      </c>
      <c r="E71" s="49">
        <v>2</v>
      </c>
    </row>
    <row r="72" spans="1:5" x14ac:dyDescent="0.25">
      <c r="A72" s="49">
        <v>108</v>
      </c>
      <c r="B72" s="50">
        <v>0.1</v>
      </c>
      <c r="C72" s="49" t="s">
        <v>2396</v>
      </c>
      <c r="D72" s="49" t="s">
        <v>2706</v>
      </c>
      <c r="E72" s="49">
        <v>2</v>
      </c>
    </row>
    <row r="73" spans="1:5" x14ac:dyDescent="0.25">
      <c r="A73" s="49">
        <v>107</v>
      </c>
      <c r="B73" s="50">
        <v>0.1</v>
      </c>
      <c r="C73" s="49" t="s">
        <v>2490</v>
      </c>
      <c r="D73" s="49" t="s">
        <v>2706</v>
      </c>
      <c r="E73" s="49">
        <v>2</v>
      </c>
    </row>
    <row r="74" spans="1:5" x14ac:dyDescent="0.25">
      <c r="A74" s="49">
        <v>58</v>
      </c>
      <c r="B74" s="50">
        <v>0.1</v>
      </c>
      <c r="C74" s="49" t="s">
        <v>2390</v>
      </c>
      <c r="D74" s="49" t="s">
        <v>2491</v>
      </c>
      <c r="E74" s="49">
        <v>5</v>
      </c>
    </row>
    <row r="75" spans="1:5" x14ac:dyDescent="0.25">
      <c r="A75" s="49">
        <v>57</v>
      </c>
      <c r="B75" s="50">
        <v>0.1</v>
      </c>
      <c r="C75" s="49" t="s">
        <v>2376</v>
      </c>
      <c r="D75" s="49" t="s">
        <v>2491</v>
      </c>
      <c r="E75" s="49">
        <v>5</v>
      </c>
    </row>
    <row r="76" spans="1:5" x14ac:dyDescent="0.25">
      <c r="A76" s="49">
        <v>59</v>
      </c>
      <c r="B76" s="50">
        <v>0.1</v>
      </c>
      <c r="C76" s="49" t="s">
        <v>2463</v>
      </c>
      <c r="D76" s="49" t="s">
        <v>2491</v>
      </c>
      <c r="E76" s="49">
        <v>5</v>
      </c>
    </row>
    <row r="77" spans="1:5" x14ac:dyDescent="0.25">
      <c r="A77" s="49">
        <v>110</v>
      </c>
      <c r="B77" s="50">
        <v>0.1</v>
      </c>
      <c r="C77" s="49" t="s">
        <v>2390</v>
      </c>
      <c r="D77" s="49" t="s">
        <v>2707</v>
      </c>
      <c r="E77" s="49">
        <v>2</v>
      </c>
    </row>
    <row r="78" spans="1:5" x14ac:dyDescent="0.25">
      <c r="A78" s="49">
        <v>109</v>
      </c>
      <c r="B78" s="50">
        <v>0.1</v>
      </c>
      <c r="C78" s="49" t="s">
        <v>2376</v>
      </c>
      <c r="D78" s="49" t="s">
        <v>2707</v>
      </c>
      <c r="E78" s="49">
        <v>2</v>
      </c>
    </row>
    <row r="79" spans="1:5" x14ac:dyDescent="0.25">
      <c r="A79" s="49">
        <v>111</v>
      </c>
      <c r="B79" s="50">
        <v>0.1</v>
      </c>
      <c r="C79" s="49" t="s">
        <v>2463</v>
      </c>
      <c r="D79" s="49" t="s">
        <v>2707</v>
      </c>
      <c r="E79" s="49">
        <v>2</v>
      </c>
    </row>
    <row r="80" spans="1:5" x14ac:dyDescent="0.25">
      <c r="A80" s="49">
        <v>113</v>
      </c>
      <c r="B80" s="50">
        <v>0.1</v>
      </c>
      <c r="C80" s="49" t="s">
        <v>2396</v>
      </c>
      <c r="D80" s="49" t="s">
        <v>2707</v>
      </c>
      <c r="E80" s="49">
        <v>2</v>
      </c>
    </row>
    <row r="81" spans="1:5" x14ac:dyDescent="0.25">
      <c r="A81" s="49">
        <v>112</v>
      </c>
      <c r="B81" s="50">
        <v>0.1</v>
      </c>
      <c r="C81" s="49" t="s">
        <v>2490</v>
      </c>
      <c r="D81" s="49" t="s">
        <v>2707</v>
      </c>
      <c r="E81" s="49">
        <v>2</v>
      </c>
    </row>
    <row r="82" spans="1:5" x14ac:dyDescent="0.25">
      <c r="A82" s="49">
        <v>61</v>
      </c>
      <c r="B82" s="50">
        <v>0.1</v>
      </c>
      <c r="C82" s="49" t="s">
        <v>2390</v>
      </c>
      <c r="D82" s="49" t="s">
        <v>2493</v>
      </c>
      <c r="E82" s="49">
        <v>5</v>
      </c>
    </row>
    <row r="83" spans="1:5" x14ac:dyDescent="0.25">
      <c r="A83" s="49">
        <v>60</v>
      </c>
      <c r="B83" s="50">
        <v>0.1</v>
      </c>
      <c r="C83" s="49" t="s">
        <v>2376</v>
      </c>
      <c r="D83" s="49" t="s">
        <v>2493</v>
      </c>
      <c r="E83" s="49">
        <v>5</v>
      </c>
    </row>
    <row r="84" spans="1:5" x14ac:dyDescent="0.25">
      <c r="A84" s="49">
        <v>62</v>
      </c>
      <c r="B84" s="50">
        <v>0.1</v>
      </c>
      <c r="C84" s="49" t="s">
        <v>2463</v>
      </c>
      <c r="D84" s="49" t="s">
        <v>2493</v>
      </c>
      <c r="E84" s="49">
        <v>5</v>
      </c>
    </row>
    <row r="85" spans="1:5" x14ac:dyDescent="0.25">
      <c r="A85" s="49">
        <v>118</v>
      </c>
      <c r="B85" s="50">
        <v>0.1</v>
      </c>
      <c r="C85" s="49" t="s">
        <v>2390</v>
      </c>
      <c r="D85" s="49" t="s">
        <v>2709</v>
      </c>
      <c r="E85" s="49">
        <v>2</v>
      </c>
    </row>
    <row r="86" spans="1:5" x14ac:dyDescent="0.25">
      <c r="A86" s="49">
        <v>117</v>
      </c>
      <c r="B86" s="50">
        <v>0.1</v>
      </c>
      <c r="C86" s="49" t="s">
        <v>2376</v>
      </c>
      <c r="D86" s="49" t="s">
        <v>2709</v>
      </c>
      <c r="E86" s="49">
        <v>2</v>
      </c>
    </row>
    <row r="87" spans="1:5" x14ac:dyDescent="0.25">
      <c r="A87" s="49">
        <v>119</v>
      </c>
      <c r="B87" s="50">
        <v>0.1</v>
      </c>
      <c r="C87" s="49" t="s">
        <v>2463</v>
      </c>
      <c r="D87" s="49" t="s">
        <v>2709</v>
      </c>
      <c r="E87" s="49">
        <v>2</v>
      </c>
    </row>
    <row r="88" spans="1:5" x14ac:dyDescent="0.25">
      <c r="A88" s="49">
        <v>121</v>
      </c>
      <c r="B88" s="50">
        <v>0.1</v>
      </c>
      <c r="C88" s="49" t="s">
        <v>2396</v>
      </c>
      <c r="D88" s="49" t="s">
        <v>2709</v>
      </c>
      <c r="E88" s="49">
        <v>2</v>
      </c>
    </row>
    <row r="89" spans="1:5" x14ac:dyDescent="0.25">
      <c r="A89" s="49">
        <v>120</v>
      </c>
      <c r="B89" s="50">
        <v>0.1</v>
      </c>
      <c r="C89" s="49" t="s">
        <v>2490</v>
      </c>
      <c r="D89" s="49" t="s">
        <v>2709</v>
      </c>
      <c r="E89" s="49">
        <v>2</v>
      </c>
    </row>
    <row r="90" spans="1:5" x14ac:dyDescent="0.25">
      <c r="A90" s="49">
        <v>64</v>
      </c>
      <c r="B90" s="50">
        <v>0.1</v>
      </c>
      <c r="C90" s="49" t="s">
        <v>2390</v>
      </c>
      <c r="D90" s="49" t="s">
        <v>2494</v>
      </c>
      <c r="E90" s="49">
        <v>5</v>
      </c>
    </row>
    <row r="91" spans="1:5" x14ac:dyDescent="0.25">
      <c r="A91" s="49">
        <v>63</v>
      </c>
      <c r="B91" s="50">
        <v>0.1</v>
      </c>
      <c r="C91" s="49" t="s">
        <v>2376</v>
      </c>
      <c r="D91" s="49" t="s">
        <v>2494</v>
      </c>
      <c r="E91" s="49">
        <v>5</v>
      </c>
    </row>
    <row r="92" spans="1:5" x14ac:dyDescent="0.25">
      <c r="A92" s="49">
        <v>65</v>
      </c>
      <c r="B92" s="50">
        <v>0.1</v>
      </c>
      <c r="C92" s="49" t="s">
        <v>2463</v>
      </c>
      <c r="D92" s="49" t="s">
        <v>2494</v>
      </c>
      <c r="E92" s="49">
        <v>5</v>
      </c>
    </row>
    <row r="93" spans="1:5" x14ac:dyDescent="0.25">
      <c r="A93" s="49">
        <v>123</v>
      </c>
      <c r="B93" s="50">
        <v>0.1</v>
      </c>
      <c r="C93" s="49" t="s">
        <v>2390</v>
      </c>
      <c r="D93" s="49" t="s">
        <v>2710</v>
      </c>
      <c r="E93" s="49">
        <v>2</v>
      </c>
    </row>
    <row r="94" spans="1:5" x14ac:dyDescent="0.25">
      <c r="A94" s="49">
        <v>122</v>
      </c>
      <c r="B94" s="50">
        <v>0.1</v>
      </c>
      <c r="C94" s="49" t="s">
        <v>2376</v>
      </c>
      <c r="D94" s="49" t="s">
        <v>2710</v>
      </c>
      <c r="E94" s="49">
        <v>2</v>
      </c>
    </row>
    <row r="95" spans="1:5" x14ac:dyDescent="0.25">
      <c r="A95" s="49">
        <v>124</v>
      </c>
      <c r="B95" s="50">
        <v>0.1</v>
      </c>
      <c r="C95" s="49" t="s">
        <v>2463</v>
      </c>
      <c r="D95" s="49" t="s">
        <v>2710</v>
      </c>
      <c r="E95" s="49">
        <v>2</v>
      </c>
    </row>
    <row r="96" spans="1:5" x14ac:dyDescent="0.25">
      <c r="A96" s="49">
        <v>126</v>
      </c>
      <c r="B96" s="50">
        <v>0.1</v>
      </c>
      <c r="C96" s="49" t="s">
        <v>2396</v>
      </c>
      <c r="D96" s="49" t="s">
        <v>2710</v>
      </c>
      <c r="E96" s="49">
        <v>2</v>
      </c>
    </row>
    <row r="97" spans="1:5" x14ac:dyDescent="0.25">
      <c r="A97" s="49">
        <v>125</v>
      </c>
      <c r="B97" s="50">
        <v>0.1</v>
      </c>
      <c r="C97" s="49" t="s">
        <v>2490</v>
      </c>
      <c r="D97" s="49" t="s">
        <v>2710</v>
      </c>
      <c r="E97" s="49">
        <v>2</v>
      </c>
    </row>
    <row r="98" spans="1:5" x14ac:dyDescent="0.25">
      <c r="A98" s="49">
        <v>67</v>
      </c>
      <c r="B98" s="50">
        <v>0.1</v>
      </c>
      <c r="C98" s="49" t="s">
        <v>2390</v>
      </c>
      <c r="D98" s="49" t="s">
        <v>2495</v>
      </c>
      <c r="E98" s="49">
        <v>5</v>
      </c>
    </row>
    <row r="99" spans="1:5" x14ac:dyDescent="0.25">
      <c r="A99" s="49">
        <v>66</v>
      </c>
      <c r="B99" s="50">
        <v>0.1</v>
      </c>
      <c r="C99" s="49" t="s">
        <v>2376</v>
      </c>
      <c r="D99" s="49" t="s">
        <v>2495</v>
      </c>
      <c r="E99" s="49">
        <v>5</v>
      </c>
    </row>
    <row r="100" spans="1:5" x14ac:dyDescent="0.25">
      <c r="A100" s="49">
        <v>68</v>
      </c>
      <c r="B100" s="50">
        <v>0.1</v>
      </c>
      <c r="C100" s="49" t="s">
        <v>2463</v>
      </c>
      <c r="D100" s="49" t="s">
        <v>2495</v>
      </c>
      <c r="E100" s="49">
        <v>5</v>
      </c>
    </row>
    <row r="101" spans="1:5" x14ac:dyDescent="0.25">
      <c r="A101" s="49">
        <v>130</v>
      </c>
      <c r="B101" s="50">
        <v>0.1</v>
      </c>
      <c r="C101" s="49" t="s">
        <v>2390</v>
      </c>
      <c r="D101" s="49" t="s">
        <v>2713</v>
      </c>
      <c r="E101" s="49">
        <v>2</v>
      </c>
    </row>
    <row r="102" spans="1:5" x14ac:dyDescent="0.25">
      <c r="A102" s="49">
        <v>129</v>
      </c>
      <c r="B102" s="50">
        <v>0.1</v>
      </c>
      <c r="C102" s="49" t="s">
        <v>2376</v>
      </c>
      <c r="D102" s="49" t="s">
        <v>2713</v>
      </c>
      <c r="E102" s="49">
        <v>2</v>
      </c>
    </row>
    <row r="103" spans="1:5" x14ac:dyDescent="0.25">
      <c r="A103" s="49">
        <v>131</v>
      </c>
      <c r="B103" s="50">
        <v>0.1</v>
      </c>
      <c r="C103" s="49" t="s">
        <v>2463</v>
      </c>
      <c r="D103" s="49" t="s">
        <v>2713</v>
      </c>
      <c r="E103" s="49">
        <v>2</v>
      </c>
    </row>
    <row r="104" spans="1:5" x14ac:dyDescent="0.25">
      <c r="A104" s="49">
        <v>133</v>
      </c>
      <c r="B104" s="50">
        <v>0.1</v>
      </c>
      <c r="C104" s="49" t="s">
        <v>2396</v>
      </c>
      <c r="D104" s="49" t="s">
        <v>2713</v>
      </c>
      <c r="E104" s="49">
        <v>2</v>
      </c>
    </row>
    <row r="105" spans="1:5" x14ac:dyDescent="0.25">
      <c r="A105" s="49">
        <v>132</v>
      </c>
      <c r="B105" s="50">
        <v>0.1</v>
      </c>
      <c r="C105" s="49" t="s">
        <v>2490</v>
      </c>
      <c r="D105" s="49" t="s">
        <v>2713</v>
      </c>
      <c r="E105" s="49">
        <v>2</v>
      </c>
    </row>
    <row r="106" spans="1:5" x14ac:dyDescent="0.25">
      <c r="A106" s="49">
        <v>34</v>
      </c>
      <c r="B106" s="50">
        <v>0.1</v>
      </c>
      <c r="C106" s="49" t="s">
        <v>2390</v>
      </c>
      <c r="D106" s="49" t="s">
        <v>2492</v>
      </c>
      <c r="E106" s="49">
        <v>5</v>
      </c>
    </row>
    <row r="107" spans="1:5" x14ac:dyDescent="0.25">
      <c r="A107" s="49">
        <v>33</v>
      </c>
      <c r="B107" s="50">
        <v>0.1</v>
      </c>
      <c r="C107" s="49" t="s">
        <v>2376</v>
      </c>
      <c r="D107" s="49" t="s">
        <v>2492</v>
      </c>
      <c r="E107" s="49">
        <v>5</v>
      </c>
    </row>
    <row r="108" spans="1:5" x14ac:dyDescent="0.25">
      <c r="A108" s="49">
        <v>35</v>
      </c>
      <c r="B108" s="50">
        <v>0.1</v>
      </c>
      <c r="C108" s="49" t="s">
        <v>2463</v>
      </c>
      <c r="D108" s="49" t="s">
        <v>2492</v>
      </c>
      <c r="E108" s="49">
        <v>5</v>
      </c>
    </row>
    <row r="109" spans="1:5" x14ac:dyDescent="0.25">
      <c r="A109" s="49">
        <v>136</v>
      </c>
      <c r="B109" s="50">
        <v>0.1</v>
      </c>
      <c r="C109" s="49" t="s">
        <v>2390</v>
      </c>
      <c r="D109" s="49" t="s">
        <v>2715</v>
      </c>
      <c r="E109" s="49">
        <v>2</v>
      </c>
    </row>
    <row r="110" spans="1:5" x14ac:dyDescent="0.25">
      <c r="A110" s="49">
        <v>135</v>
      </c>
      <c r="B110" s="50">
        <v>0.1</v>
      </c>
      <c r="C110" s="49" t="s">
        <v>2376</v>
      </c>
      <c r="D110" s="49" t="s">
        <v>2715</v>
      </c>
      <c r="E110" s="49">
        <v>2</v>
      </c>
    </row>
    <row r="111" spans="1:5" x14ac:dyDescent="0.25">
      <c r="A111" s="49">
        <v>137</v>
      </c>
      <c r="B111" s="50">
        <v>0.1</v>
      </c>
      <c r="C111" s="49" t="s">
        <v>2463</v>
      </c>
      <c r="D111" s="49" t="s">
        <v>2715</v>
      </c>
      <c r="E111" s="49">
        <v>2</v>
      </c>
    </row>
    <row r="112" spans="1:5" x14ac:dyDescent="0.25">
      <c r="A112" s="49">
        <v>139</v>
      </c>
      <c r="B112" s="50">
        <v>0.1</v>
      </c>
      <c r="C112" s="49" t="s">
        <v>2396</v>
      </c>
      <c r="D112" s="49" t="s">
        <v>2715</v>
      </c>
      <c r="E112" s="49">
        <v>2</v>
      </c>
    </row>
    <row r="113" spans="1:5" x14ac:dyDescent="0.25">
      <c r="A113" s="49">
        <v>138</v>
      </c>
      <c r="B113" s="50">
        <v>0.1</v>
      </c>
      <c r="C113" s="49" t="s">
        <v>2490</v>
      </c>
      <c r="D113" s="49" t="s">
        <v>2715</v>
      </c>
      <c r="E113" s="49">
        <v>2</v>
      </c>
    </row>
    <row r="114" spans="1:5" x14ac:dyDescent="0.25">
      <c r="A114" s="49">
        <v>49</v>
      </c>
      <c r="B114" s="50">
        <v>0.1</v>
      </c>
      <c r="C114" s="49" t="s">
        <v>2390</v>
      </c>
      <c r="D114" s="49" t="s">
        <v>2500</v>
      </c>
      <c r="E114" s="49">
        <v>5</v>
      </c>
    </row>
    <row r="115" spans="1:5" x14ac:dyDescent="0.25">
      <c r="A115" s="49">
        <v>48</v>
      </c>
      <c r="B115" s="50">
        <v>0.1</v>
      </c>
      <c r="C115" s="49" t="s">
        <v>2376</v>
      </c>
      <c r="D115" s="49" t="s">
        <v>2500</v>
      </c>
      <c r="E115" s="49">
        <v>5</v>
      </c>
    </row>
    <row r="116" spans="1:5" x14ac:dyDescent="0.25">
      <c r="A116" s="49">
        <v>50</v>
      </c>
      <c r="B116" s="50">
        <v>0.1</v>
      </c>
      <c r="C116" s="49" t="s">
        <v>2463</v>
      </c>
      <c r="D116" s="49" t="s">
        <v>2500</v>
      </c>
      <c r="E116" s="49">
        <v>5</v>
      </c>
    </row>
    <row r="117" spans="1:5" x14ac:dyDescent="0.25">
      <c r="A117" s="49">
        <v>142</v>
      </c>
      <c r="B117" s="50">
        <v>0.1</v>
      </c>
      <c r="C117" s="49" t="s">
        <v>2390</v>
      </c>
      <c r="D117" s="49" t="s">
        <v>2717</v>
      </c>
      <c r="E117" s="49">
        <v>2</v>
      </c>
    </row>
    <row r="118" spans="1:5" x14ac:dyDescent="0.25">
      <c r="A118" s="49">
        <v>141</v>
      </c>
      <c r="B118" s="50">
        <v>0.1</v>
      </c>
      <c r="C118" s="49" t="s">
        <v>2376</v>
      </c>
      <c r="D118" s="49" t="s">
        <v>2717</v>
      </c>
      <c r="E118" s="49">
        <v>2</v>
      </c>
    </row>
    <row r="119" spans="1:5" x14ac:dyDescent="0.25">
      <c r="A119" s="49">
        <v>143</v>
      </c>
      <c r="B119" s="50">
        <v>0.1</v>
      </c>
      <c r="C119" s="49" t="s">
        <v>2463</v>
      </c>
      <c r="D119" s="49" t="s">
        <v>2717</v>
      </c>
      <c r="E119" s="49">
        <v>2</v>
      </c>
    </row>
    <row r="120" spans="1:5" x14ac:dyDescent="0.25">
      <c r="A120" s="49">
        <v>145</v>
      </c>
      <c r="B120" s="50">
        <v>0.1</v>
      </c>
      <c r="C120" s="49" t="s">
        <v>2396</v>
      </c>
      <c r="D120" s="49" t="s">
        <v>2717</v>
      </c>
      <c r="E120" s="49">
        <v>2</v>
      </c>
    </row>
    <row r="121" spans="1:5" x14ac:dyDescent="0.25">
      <c r="A121" s="49">
        <v>144</v>
      </c>
      <c r="B121" s="50">
        <v>0.1</v>
      </c>
      <c r="C121" s="49" t="s">
        <v>2490</v>
      </c>
      <c r="D121" s="49" t="s">
        <v>2717</v>
      </c>
      <c r="E121" s="49">
        <v>2</v>
      </c>
    </row>
    <row r="122" spans="1:5" x14ac:dyDescent="0.25">
      <c r="A122" s="49">
        <v>52</v>
      </c>
      <c r="B122" s="50">
        <v>0.1</v>
      </c>
      <c r="C122" s="49" t="s">
        <v>2390</v>
      </c>
      <c r="D122" s="49" t="s">
        <v>2499</v>
      </c>
      <c r="E122" s="49">
        <v>5</v>
      </c>
    </row>
    <row r="123" spans="1:5" x14ac:dyDescent="0.25">
      <c r="A123" s="49">
        <v>51</v>
      </c>
      <c r="B123" s="50">
        <v>0.1</v>
      </c>
      <c r="C123" s="49" t="s">
        <v>2376</v>
      </c>
      <c r="D123" s="49" t="s">
        <v>2499</v>
      </c>
      <c r="E123" s="49">
        <v>5</v>
      </c>
    </row>
    <row r="124" spans="1:5" x14ac:dyDescent="0.25">
      <c r="A124" s="49">
        <v>53</v>
      </c>
      <c r="B124" s="50">
        <v>0.1</v>
      </c>
      <c r="C124" s="49" t="s">
        <v>2463</v>
      </c>
      <c r="D124" s="49" t="s">
        <v>2499</v>
      </c>
      <c r="E124" s="49">
        <v>5</v>
      </c>
    </row>
    <row r="125" spans="1:5" x14ac:dyDescent="0.25">
      <c r="A125" s="49">
        <v>5</v>
      </c>
      <c r="B125" s="50">
        <v>0.1</v>
      </c>
      <c r="C125" s="49" t="s">
        <v>2390</v>
      </c>
      <c r="D125" s="49" t="s">
        <v>2684</v>
      </c>
      <c r="E125" s="49">
        <v>2</v>
      </c>
    </row>
    <row r="126" spans="1:5" x14ac:dyDescent="0.25">
      <c r="A126" s="49">
        <v>4</v>
      </c>
      <c r="B126" s="50">
        <v>0.1</v>
      </c>
      <c r="C126" s="49" t="s">
        <v>2376</v>
      </c>
      <c r="D126" s="49" t="s">
        <v>2684</v>
      </c>
      <c r="E126" s="49">
        <v>2</v>
      </c>
    </row>
    <row r="127" spans="1:5" x14ac:dyDescent="0.25">
      <c r="A127" s="49">
        <v>7</v>
      </c>
      <c r="B127" s="50">
        <v>0.1</v>
      </c>
      <c r="C127" s="49" t="s">
        <v>2463</v>
      </c>
      <c r="D127" s="49" t="s">
        <v>2684</v>
      </c>
      <c r="E127" s="49">
        <v>2</v>
      </c>
    </row>
    <row r="128" spans="1:5" x14ac:dyDescent="0.25">
      <c r="A128" s="49">
        <v>6</v>
      </c>
      <c r="B128" s="50">
        <v>0.1</v>
      </c>
      <c r="C128" s="49" t="s">
        <v>2396</v>
      </c>
      <c r="D128" s="49" t="s">
        <v>2684</v>
      </c>
      <c r="E128" s="49">
        <v>2</v>
      </c>
    </row>
    <row r="129" spans="1:5" x14ac:dyDescent="0.25">
      <c r="A129" s="49">
        <v>8</v>
      </c>
      <c r="B129" s="50">
        <v>0.1</v>
      </c>
      <c r="C129" s="49" t="s">
        <v>2490</v>
      </c>
      <c r="D129" s="49" t="s">
        <v>2684</v>
      </c>
      <c r="E129" s="49">
        <v>2</v>
      </c>
    </row>
    <row r="130" spans="1:5" x14ac:dyDescent="0.25">
      <c r="A130" s="49">
        <v>55</v>
      </c>
      <c r="B130" s="50">
        <v>0.1</v>
      </c>
      <c r="C130" s="49" t="s">
        <v>2390</v>
      </c>
      <c r="D130" s="49" t="s">
        <v>2501</v>
      </c>
      <c r="E130" s="49">
        <v>5</v>
      </c>
    </row>
    <row r="131" spans="1:5" x14ac:dyDescent="0.25">
      <c r="A131" s="49">
        <v>54</v>
      </c>
      <c r="B131" s="50">
        <v>0.1</v>
      </c>
      <c r="C131" s="49" t="s">
        <v>2376</v>
      </c>
      <c r="D131" s="49" t="s">
        <v>2501</v>
      </c>
      <c r="E131" s="49">
        <v>5</v>
      </c>
    </row>
    <row r="132" spans="1:5" x14ac:dyDescent="0.25">
      <c r="A132" s="49">
        <v>56</v>
      </c>
      <c r="B132" s="50">
        <v>0.1</v>
      </c>
      <c r="C132" s="49" t="s">
        <v>2463</v>
      </c>
      <c r="D132" s="49" t="s">
        <v>2501</v>
      </c>
      <c r="E132" s="49">
        <v>5</v>
      </c>
    </row>
    <row r="133" spans="1:5" x14ac:dyDescent="0.25">
      <c r="A133" s="49">
        <v>37</v>
      </c>
      <c r="B133" s="50">
        <v>0.1</v>
      </c>
      <c r="C133" s="49" t="s">
        <v>2390</v>
      </c>
      <c r="D133" s="49" t="s">
        <v>2691</v>
      </c>
      <c r="E133" s="49">
        <v>5</v>
      </c>
    </row>
    <row r="134" spans="1:5" x14ac:dyDescent="0.25">
      <c r="A134" s="49">
        <v>36</v>
      </c>
      <c r="B134" s="50">
        <v>0.1</v>
      </c>
      <c r="C134" s="49" t="s">
        <v>2376</v>
      </c>
      <c r="D134" s="49" t="s">
        <v>2691</v>
      </c>
      <c r="E134" s="49">
        <v>5</v>
      </c>
    </row>
    <row r="135" spans="1:5" x14ac:dyDescent="0.25">
      <c r="A135" s="49">
        <v>38</v>
      </c>
      <c r="B135" s="50">
        <v>0.1</v>
      </c>
      <c r="C135" s="49" t="s">
        <v>2463</v>
      </c>
      <c r="D135" s="49" t="s">
        <v>2691</v>
      </c>
      <c r="E135" s="49">
        <v>5</v>
      </c>
    </row>
    <row r="136" spans="1:5" x14ac:dyDescent="0.25">
      <c r="A136" s="49">
        <v>40</v>
      </c>
      <c r="B136" s="50">
        <v>0.1</v>
      </c>
      <c r="C136" s="49" t="s">
        <v>2396</v>
      </c>
      <c r="D136" s="49" t="s">
        <v>2691</v>
      </c>
      <c r="E136" s="49">
        <v>5</v>
      </c>
    </row>
    <row r="137" spans="1:5" x14ac:dyDescent="0.25">
      <c r="A137" s="49">
        <v>39</v>
      </c>
      <c r="B137" s="50">
        <v>0.1</v>
      </c>
      <c r="C137" s="49" t="s">
        <v>2490</v>
      </c>
      <c r="D137" s="49" t="s">
        <v>2691</v>
      </c>
      <c r="E137" s="49">
        <v>5</v>
      </c>
    </row>
    <row r="138" spans="1:5" x14ac:dyDescent="0.25">
      <c r="A138" s="49">
        <v>78</v>
      </c>
      <c r="B138" s="50">
        <v>0.1</v>
      </c>
      <c r="C138" s="49" t="s">
        <v>2463</v>
      </c>
      <c r="D138" s="49" t="s">
        <v>2700</v>
      </c>
      <c r="E138" s="49">
        <v>5</v>
      </c>
    </row>
    <row r="139" spans="1:5" x14ac:dyDescent="0.25">
      <c r="A139" s="49">
        <v>80</v>
      </c>
      <c r="B139" s="50">
        <v>0.1</v>
      </c>
      <c r="C139" s="49" t="s">
        <v>2396</v>
      </c>
      <c r="D139" s="49" t="s">
        <v>2700</v>
      </c>
      <c r="E139" s="49">
        <v>5</v>
      </c>
    </row>
    <row r="140" spans="1:5" x14ac:dyDescent="0.25">
      <c r="A140" s="49">
        <v>79</v>
      </c>
      <c r="B140" s="50">
        <v>0.1</v>
      </c>
      <c r="C140" s="49" t="s">
        <v>2490</v>
      </c>
      <c r="D140" s="49" t="s">
        <v>2700</v>
      </c>
      <c r="E140" s="49">
        <v>5</v>
      </c>
    </row>
    <row r="141" spans="1:5" x14ac:dyDescent="0.25">
      <c r="A141" s="49">
        <v>114</v>
      </c>
      <c r="B141" s="50">
        <v>0.1</v>
      </c>
      <c r="C141" s="49" t="s">
        <v>2463</v>
      </c>
      <c r="D141" s="49" t="s">
        <v>2708</v>
      </c>
      <c r="E141" s="49">
        <v>8</v>
      </c>
    </row>
    <row r="142" spans="1:5" x14ac:dyDescent="0.25">
      <c r="A142" s="49">
        <v>116</v>
      </c>
      <c r="B142" s="50">
        <v>0.1</v>
      </c>
      <c r="C142" s="49" t="s">
        <v>2396</v>
      </c>
      <c r="D142" s="49" t="s">
        <v>2708</v>
      </c>
      <c r="E142" s="49">
        <v>8</v>
      </c>
    </row>
    <row r="143" spans="1:5" x14ac:dyDescent="0.25">
      <c r="A143" s="49">
        <v>115</v>
      </c>
      <c r="B143" s="50">
        <v>0.1</v>
      </c>
      <c r="C143" s="49" t="s">
        <v>2490</v>
      </c>
      <c r="D143" s="49" t="s">
        <v>2708</v>
      </c>
      <c r="E143" s="49">
        <v>8</v>
      </c>
    </row>
    <row r="144" spans="1:5" x14ac:dyDescent="0.25">
      <c r="A144" s="49">
        <v>153</v>
      </c>
      <c r="B144" s="50">
        <v>0.1</v>
      </c>
      <c r="C144" s="49" t="s">
        <v>2463</v>
      </c>
      <c r="D144" s="49" t="s">
        <v>2721</v>
      </c>
      <c r="E144" s="49">
        <v>13</v>
      </c>
    </row>
    <row r="145" spans="1:5" x14ac:dyDescent="0.25">
      <c r="A145" s="49">
        <v>155</v>
      </c>
      <c r="B145" s="50">
        <v>0.1</v>
      </c>
      <c r="C145" s="49" t="s">
        <v>2396</v>
      </c>
      <c r="D145" s="49" t="s">
        <v>2721</v>
      </c>
      <c r="E145" s="49">
        <v>13</v>
      </c>
    </row>
    <row r="146" spans="1:5" x14ac:dyDescent="0.25">
      <c r="A146" s="49">
        <v>154</v>
      </c>
      <c r="B146" s="50">
        <v>0.1</v>
      </c>
      <c r="C146" s="49" t="s">
        <v>2490</v>
      </c>
      <c r="D146" s="49" t="s">
        <v>2721</v>
      </c>
      <c r="E146" s="49">
        <v>13</v>
      </c>
    </row>
    <row r="147" spans="1:5" x14ac:dyDescent="0.25">
      <c r="A147" s="49">
        <v>150</v>
      </c>
      <c r="B147" s="50">
        <v>0.1</v>
      </c>
      <c r="C147" s="49" t="s">
        <v>2463</v>
      </c>
      <c r="D147" s="49" t="s">
        <v>2720</v>
      </c>
      <c r="E147" s="49">
        <v>13</v>
      </c>
    </row>
    <row r="148" spans="1:5" x14ac:dyDescent="0.25">
      <c r="A148" s="49">
        <v>152</v>
      </c>
      <c r="B148" s="50">
        <v>0.1</v>
      </c>
      <c r="C148" s="49" t="s">
        <v>2396</v>
      </c>
      <c r="D148" s="49" t="s">
        <v>2720</v>
      </c>
      <c r="E148" s="49">
        <v>13</v>
      </c>
    </row>
    <row r="149" spans="1:5" x14ac:dyDescent="0.25">
      <c r="A149" s="49">
        <v>151</v>
      </c>
      <c r="B149" s="50">
        <v>0.1</v>
      </c>
      <c r="C149" s="49" t="s">
        <v>2490</v>
      </c>
      <c r="D149" s="49" t="s">
        <v>2720</v>
      </c>
      <c r="E149" s="49">
        <v>13</v>
      </c>
    </row>
    <row r="150" spans="1:5" x14ac:dyDescent="0.25">
      <c r="A150" s="49">
        <v>134</v>
      </c>
      <c r="B150" s="50">
        <v>0.1</v>
      </c>
      <c r="C150" s="49" t="s">
        <v>2376</v>
      </c>
      <c r="D150" s="49" t="s">
        <v>2714</v>
      </c>
      <c r="E150" s="49">
        <v>11</v>
      </c>
    </row>
    <row r="151" spans="1:5" x14ac:dyDescent="0.25">
      <c r="A151" s="49">
        <v>9</v>
      </c>
      <c r="B151" s="50">
        <v>0.1</v>
      </c>
      <c r="C151" s="49" t="s">
        <v>2463</v>
      </c>
      <c r="D151" s="49" t="s">
        <v>2685</v>
      </c>
      <c r="E151" s="49">
        <v>3</v>
      </c>
    </row>
    <row r="152" spans="1:5" x14ac:dyDescent="0.25">
      <c r="A152" s="49">
        <v>11</v>
      </c>
      <c r="B152" s="50">
        <v>0.1</v>
      </c>
      <c r="C152" s="49" t="s">
        <v>2396</v>
      </c>
      <c r="D152" s="49" t="s">
        <v>2685</v>
      </c>
      <c r="E152" s="49">
        <v>3</v>
      </c>
    </row>
    <row r="153" spans="1:5" x14ac:dyDescent="0.25">
      <c r="A153" s="49">
        <v>10</v>
      </c>
      <c r="B153" s="50">
        <v>0.1</v>
      </c>
      <c r="C153" s="49" t="s">
        <v>2490</v>
      </c>
      <c r="D153" s="49" t="s">
        <v>2685</v>
      </c>
      <c r="E153" s="49">
        <v>3</v>
      </c>
    </row>
    <row r="154" spans="1:5" x14ac:dyDescent="0.25">
      <c r="A154" s="49">
        <v>13</v>
      </c>
      <c r="B154" s="50">
        <v>0.1</v>
      </c>
      <c r="C154" s="49" t="s">
        <v>2463</v>
      </c>
      <c r="D154" s="49" t="s">
        <v>2687</v>
      </c>
      <c r="E154" s="49">
        <v>3</v>
      </c>
    </row>
    <row r="155" spans="1:5" x14ac:dyDescent="0.25">
      <c r="A155" s="49">
        <v>15</v>
      </c>
      <c r="B155" s="50">
        <v>0.1</v>
      </c>
      <c r="C155" s="49" t="s">
        <v>2396</v>
      </c>
      <c r="D155" s="49" t="s">
        <v>2687</v>
      </c>
      <c r="E155" s="49">
        <v>3</v>
      </c>
    </row>
    <row r="156" spans="1:5" x14ac:dyDescent="0.25">
      <c r="A156" s="49">
        <v>14</v>
      </c>
      <c r="B156" s="50">
        <v>0.1</v>
      </c>
      <c r="C156" s="49" t="s">
        <v>2490</v>
      </c>
      <c r="D156" s="49" t="s">
        <v>2687</v>
      </c>
      <c r="E156" s="49">
        <v>3</v>
      </c>
    </row>
  </sheetData>
  <sortState ref="A2:E157">
    <sortCondition ref="D2:D157"/>
    <sortCondition ref="C2:C157"/>
  </sortStat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1"/>
  <sheetViews>
    <sheetView topLeftCell="G1" zoomScaleNormal="100" workbookViewId="0"/>
  </sheetViews>
  <sheetFormatPr defaultRowHeight="15" x14ac:dyDescent="0.25"/>
  <cols>
    <col min="3" max="3" width="18.7109375" bestFit="1" customWidth="1"/>
    <col min="4" max="5" width="25.5703125" bestFit="1" customWidth="1"/>
    <col min="6" max="6" width="41.7109375" bestFit="1" customWidth="1"/>
    <col min="7" max="7" width="44.7109375" style="53" bestFit="1" customWidth="1"/>
    <col min="8" max="8" width="32.42578125" customWidth="1"/>
    <col min="9" max="9" width="12.28515625" customWidth="1"/>
    <col min="10" max="10" width="12.7109375" bestFit="1" customWidth="1"/>
    <col min="11" max="11" width="4" bestFit="1" customWidth="1"/>
    <col min="12" max="12" width="49.7109375" bestFit="1" customWidth="1"/>
    <col min="14" max="14" width="12.42578125" bestFit="1" customWidth="1"/>
  </cols>
  <sheetData>
    <row r="1" spans="1:14" ht="21" x14ac:dyDescent="0.25">
      <c r="A1" s="57" t="s">
        <v>2266</v>
      </c>
      <c r="B1" s="57" t="s">
        <v>2267</v>
      </c>
      <c r="C1" s="57" t="s">
        <v>2513</v>
      </c>
      <c r="D1" s="57" t="s">
        <v>2516</v>
      </c>
      <c r="E1" s="57" t="s">
        <v>2517</v>
      </c>
      <c r="F1" s="57" t="s">
        <v>2514</v>
      </c>
      <c r="G1" s="48" t="s">
        <v>2515</v>
      </c>
      <c r="H1" s="48" t="s">
        <v>2669</v>
      </c>
      <c r="L1" s="51" t="s">
        <v>2677</v>
      </c>
      <c r="M1" s="75">
        <f>COUNT(I2:I1588)</f>
        <v>1587</v>
      </c>
      <c r="N1" t="s">
        <v>2678</v>
      </c>
    </row>
    <row r="2" spans="1:14" x14ac:dyDescent="0.25">
      <c r="A2" s="70">
        <v>872</v>
      </c>
      <c r="B2" s="71">
        <v>0.01</v>
      </c>
      <c r="C2" s="70" t="s">
        <v>2490</v>
      </c>
      <c r="D2" s="70" t="s">
        <v>2496</v>
      </c>
      <c r="E2" s="70" t="s">
        <v>2497</v>
      </c>
      <c r="F2" s="70" t="s">
        <v>2641</v>
      </c>
      <c r="G2" s="67" t="s">
        <v>2643</v>
      </c>
      <c r="H2" s="68" t="s">
        <v>2660</v>
      </c>
      <c r="I2" s="69">
        <v>1</v>
      </c>
      <c r="K2" s="51" t="s">
        <v>2280</v>
      </c>
      <c r="L2" s="56" t="s">
        <v>2675</v>
      </c>
      <c r="M2">
        <f>COUNTIF(I$2:I$1588,"13")</f>
        <v>210</v>
      </c>
      <c r="N2" s="52">
        <f t="shared" ref="N2:N19" si="0">100*M2/$M$1</f>
        <v>13.232514177693762</v>
      </c>
    </row>
    <row r="3" spans="1:14" x14ac:dyDescent="0.25">
      <c r="A3" s="65">
        <v>873</v>
      </c>
      <c r="B3" s="66">
        <v>0.01</v>
      </c>
      <c r="C3" s="65" t="s">
        <v>2490</v>
      </c>
      <c r="D3" s="65" t="s">
        <v>2498</v>
      </c>
      <c r="E3" s="65" t="s">
        <v>2497</v>
      </c>
      <c r="F3" s="70" t="s">
        <v>2642</v>
      </c>
      <c r="G3" s="67" t="s">
        <v>2643</v>
      </c>
      <c r="H3" s="68" t="s">
        <v>2660</v>
      </c>
      <c r="I3" s="69">
        <v>1</v>
      </c>
      <c r="K3" s="51" t="s">
        <v>2276</v>
      </c>
      <c r="L3" s="56" t="s">
        <v>2659</v>
      </c>
      <c r="M3">
        <f>COUNTIF(I$2:I$1588,"9")</f>
        <v>207</v>
      </c>
      <c r="N3" s="52">
        <f t="shared" si="0"/>
        <v>13.043478260869565</v>
      </c>
    </row>
    <row r="4" spans="1:14" x14ac:dyDescent="0.25">
      <c r="A4" s="49">
        <v>323</v>
      </c>
      <c r="B4" s="50">
        <v>0.01</v>
      </c>
      <c r="C4" s="49" t="s">
        <v>2396</v>
      </c>
      <c r="D4" s="49" t="s">
        <v>2419</v>
      </c>
      <c r="E4" s="49" t="s">
        <v>2423</v>
      </c>
      <c r="F4" s="55" t="s">
        <v>2540</v>
      </c>
      <c r="G4" s="62" t="s">
        <v>2541</v>
      </c>
      <c r="H4" s="56" t="s">
        <v>2653</v>
      </c>
      <c r="I4">
        <v>2</v>
      </c>
      <c r="K4" s="51" t="s">
        <v>2275</v>
      </c>
      <c r="L4" s="56" t="s">
        <v>2658</v>
      </c>
      <c r="M4">
        <f>COUNTIF(I$2:I$1588,"8")</f>
        <v>198</v>
      </c>
      <c r="N4" s="52">
        <f t="shared" si="0"/>
        <v>12.476370510396976</v>
      </c>
    </row>
    <row r="5" spans="1:14" x14ac:dyDescent="0.25">
      <c r="A5" s="49">
        <v>1504</v>
      </c>
      <c r="B5" s="50">
        <v>0.01</v>
      </c>
      <c r="C5" s="49" t="s">
        <v>2463</v>
      </c>
      <c r="D5" s="49" t="s">
        <v>2419</v>
      </c>
      <c r="E5" s="49" t="s">
        <v>2423</v>
      </c>
      <c r="F5" s="55" t="s">
        <v>2540</v>
      </c>
      <c r="G5" s="62" t="s">
        <v>2541</v>
      </c>
      <c r="H5" s="56" t="s">
        <v>2653</v>
      </c>
      <c r="I5">
        <v>2</v>
      </c>
      <c r="K5" s="51" t="s">
        <v>2271</v>
      </c>
      <c r="L5" s="56" t="s">
        <v>2305</v>
      </c>
      <c r="M5">
        <f>COUNTIF(I$2:I$1588,"4")</f>
        <v>193</v>
      </c>
      <c r="N5" s="52">
        <f t="shared" si="0"/>
        <v>12.161310649023314</v>
      </c>
    </row>
    <row r="6" spans="1:14" x14ac:dyDescent="0.25">
      <c r="A6" s="49">
        <v>1677</v>
      </c>
      <c r="B6" s="50">
        <v>0.01</v>
      </c>
      <c r="C6" s="49" t="s">
        <v>2490</v>
      </c>
      <c r="D6" s="49" t="s">
        <v>2419</v>
      </c>
      <c r="E6" s="49" t="s">
        <v>2423</v>
      </c>
      <c r="F6" s="55" t="s">
        <v>2540</v>
      </c>
      <c r="G6" s="62" t="s">
        <v>2541</v>
      </c>
      <c r="H6" s="56" t="s">
        <v>2653</v>
      </c>
      <c r="I6">
        <v>2</v>
      </c>
      <c r="K6" s="51" t="s">
        <v>2272</v>
      </c>
      <c r="L6" s="56" t="s">
        <v>2650</v>
      </c>
      <c r="M6">
        <f>COUNTIF(I$2:I$1588,"5")</f>
        <v>177</v>
      </c>
      <c r="N6" s="52">
        <f t="shared" si="0"/>
        <v>11.1531190926276</v>
      </c>
    </row>
    <row r="7" spans="1:14" x14ac:dyDescent="0.25">
      <c r="A7" s="49">
        <v>325</v>
      </c>
      <c r="B7" s="50">
        <v>0.01</v>
      </c>
      <c r="C7" s="49" t="s">
        <v>2396</v>
      </c>
      <c r="D7" s="49" t="s">
        <v>2419</v>
      </c>
      <c r="E7" s="49" t="s">
        <v>2424</v>
      </c>
      <c r="F7" s="55" t="s">
        <v>2540</v>
      </c>
      <c r="G7" s="62" t="s">
        <v>2542</v>
      </c>
      <c r="H7" s="56" t="s">
        <v>2653</v>
      </c>
      <c r="I7">
        <v>2</v>
      </c>
      <c r="K7" s="51" t="s">
        <v>2273</v>
      </c>
      <c r="L7" s="56" t="s">
        <v>2657</v>
      </c>
      <c r="M7">
        <f>COUNTIF(I$2:I$1588,"6")</f>
        <v>151</v>
      </c>
      <c r="N7" s="52">
        <f t="shared" si="0"/>
        <v>9.5148078134845626</v>
      </c>
    </row>
    <row r="8" spans="1:14" x14ac:dyDescent="0.25">
      <c r="A8" s="49">
        <v>1506</v>
      </c>
      <c r="B8" s="50">
        <v>0.01</v>
      </c>
      <c r="C8" s="49" t="s">
        <v>2463</v>
      </c>
      <c r="D8" s="49" t="s">
        <v>2419</v>
      </c>
      <c r="E8" s="49" t="s">
        <v>2424</v>
      </c>
      <c r="F8" s="55" t="s">
        <v>2540</v>
      </c>
      <c r="G8" s="62" t="s">
        <v>2542</v>
      </c>
      <c r="H8" s="56" t="s">
        <v>2653</v>
      </c>
      <c r="I8">
        <v>2</v>
      </c>
      <c r="K8" s="51" t="s">
        <v>2292</v>
      </c>
      <c r="L8" s="56" t="s">
        <v>2664</v>
      </c>
      <c r="M8">
        <f>COUNTIF(I$2:I$1588,"14")</f>
        <v>120</v>
      </c>
      <c r="N8" s="52">
        <f t="shared" si="0"/>
        <v>7.5614366729678641</v>
      </c>
    </row>
    <row r="9" spans="1:14" x14ac:dyDescent="0.25">
      <c r="A9" s="49">
        <v>1679</v>
      </c>
      <c r="B9" s="50">
        <v>0.01</v>
      </c>
      <c r="C9" s="49" t="s">
        <v>2490</v>
      </c>
      <c r="D9" s="49" t="s">
        <v>2419</v>
      </c>
      <c r="E9" s="49" t="s">
        <v>2424</v>
      </c>
      <c r="F9" s="55" t="s">
        <v>2540</v>
      </c>
      <c r="G9" s="62" t="s">
        <v>2542</v>
      </c>
      <c r="H9" s="56" t="s">
        <v>2653</v>
      </c>
      <c r="I9">
        <v>2</v>
      </c>
      <c r="K9" s="51" t="s">
        <v>2671</v>
      </c>
      <c r="L9" s="56" t="s">
        <v>2668</v>
      </c>
      <c r="M9">
        <f>COUNTIF(I$2:I$1588,"15")</f>
        <v>60</v>
      </c>
      <c r="N9" s="52">
        <f t="shared" si="0"/>
        <v>3.7807183364839321</v>
      </c>
    </row>
    <row r="10" spans="1:14" x14ac:dyDescent="0.25">
      <c r="A10" s="49">
        <v>283</v>
      </c>
      <c r="B10" s="50">
        <v>0.01</v>
      </c>
      <c r="C10" s="49" t="s">
        <v>2396</v>
      </c>
      <c r="D10" s="49" t="s">
        <v>2419</v>
      </c>
      <c r="E10" s="49" t="s">
        <v>2418</v>
      </c>
      <c r="F10" s="55" t="s">
        <v>2540</v>
      </c>
      <c r="G10" s="62" t="s">
        <v>2543</v>
      </c>
      <c r="H10" s="56" t="s">
        <v>2653</v>
      </c>
      <c r="I10">
        <v>2</v>
      </c>
      <c r="K10" s="51" t="s">
        <v>2672</v>
      </c>
      <c r="L10" s="56" t="s">
        <v>2665</v>
      </c>
      <c r="M10">
        <f>COUNTIF(I$2:I$1588,"16")</f>
        <v>60</v>
      </c>
      <c r="N10" s="52">
        <f t="shared" si="0"/>
        <v>3.7807183364839321</v>
      </c>
    </row>
    <row r="11" spans="1:14" x14ac:dyDescent="0.25">
      <c r="A11" s="49">
        <v>1464</v>
      </c>
      <c r="B11" s="50">
        <v>0.01</v>
      </c>
      <c r="C11" s="49" t="s">
        <v>2463</v>
      </c>
      <c r="D11" s="49" t="s">
        <v>2419</v>
      </c>
      <c r="E11" s="49" t="s">
        <v>2418</v>
      </c>
      <c r="F11" s="55" t="s">
        <v>2540</v>
      </c>
      <c r="G11" s="62" t="s">
        <v>2543</v>
      </c>
      <c r="H11" s="56" t="s">
        <v>2653</v>
      </c>
      <c r="I11">
        <v>2</v>
      </c>
      <c r="K11" s="51" t="s">
        <v>2269</v>
      </c>
      <c r="L11" s="56" t="s">
        <v>2653</v>
      </c>
      <c r="M11">
        <f>COUNTIF(I$2:I$1588,"2")</f>
        <v>57</v>
      </c>
      <c r="N11" s="52">
        <f t="shared" si="0"/>
        <v>3.5916824196597354</v>
      </c>
    </row>
    <row r="12" spans="1:14" x14ac:dyDescent="0.25">
      <c r="A12" s="49">
        <v>1637</v>
      </c>
      <c r="B12" s="50">
        <v>0.01</v>
      </c>
      <c r="C12" s="49" t="s">
        <v>2490</v>
      </c>
      <c r="D12" s="49" t="s">
        <v>2419</v>
      </c>
      <c r="E12" s="49" t="s">
        <v>2418</v>
      </c>
      <c r="F12" s="55" t="s">
        <v>2540</v>
      </c>
      <c r="G12" s="62" t="s">
        <v>2543</v>
      </c>
      <c r="H12" s="56" t="s">
        <v>2653</v>
      </c>
      <c r="I12">
        <v>2</v>
      </c>
      <c r="K12" s="51" t="s">
        <v>2270</v>
      </c>
      <c r="L12" s="56" t="s">
        <v>2656</v>
      </c>
      <c r="M12">
        <f>COUNTIF(I$2:I$1588,"3")</f>
        <v>45</v>
      </c>
      <c r="N12" s="52">
        <f t="shared" si="0"/>
        <v>2.8355387523629489</v>
      </c>
    </row>
    <row r="13" spans="1:14" x14ac:dyDescent="0.25">
      <c r="A13" s="49">
        <v>321</v>
      </c>
      <c r="B13" s="50">
        <v>0.01</v>
      </c>
      <c r="C13" s="49" t="s">
        <v>2396</v>
      </c>
      <c r="D13" s="49" t="s">
        <v>2419</v>
      </c>
      <c r="E13" s="49" t="s">
        <v>2422</v>
      </c>
      <c r="F13" s="55" t="s">
        <v>2540</v>
      </c>
      <c r="G13" s="62" t="s">
        <v>2544</v>
      </c>
      <c r="H13" s="56" t="s">
        <v>2653</v>
      </c>
      <c r="I13">
        <v>2</v>
      </c>
      <c r="K13" s="51" t="s">
        <v>2674</v>
      </c>
      <c r="L13" s="56" t="s">
        <v>2676</v>
      </c>
      <c r="M13">
        <f>COUNTIF(I$2:I$1588,"18")</f>
        <v>32</v>
      </c>
      <c r="N13" s="52">
        <f t="shared" si="0"/>
        <v>2.0163831127914302</v>
      </c>
    </row>
    <row r="14" spans="1:14" x14ac:dyDescent="0.25">
      <c r="A14" s="49">
        <v>1502</v>
      </c>
      <c r="B14" s="50">
        <v>0.01</v>
      </c>
      <c r="C14" s="49" t="s">
        <v>2463</v>
      </c>
      <c r="D14" s="49" t="s">
        <v>2419</v>
      </c>
      <c r="E14" s="49" t="s">
        <v>2422</v>
      </c>
      <c r="F14" s="55" t="s">
        <v>2540</v>
      </c>
      <c r="G14" s="63" t="s">
        <v>2544</v>
      </c>
      <c r="H14" s="56" t="s">
        <v>2653</v>
      </c>
      <c r="I14">
        <v>2</v>
      </c>
      <c r="K14" s="51" t="s">
        <v>2673</v>
      </c>
      <c r="L14" s="56" t="s">
        <v>2667</v>
      </c>
      <c r="M14">
        <f>COUNTIF(I$2:I$1588,"17")</f>
        <v>30</v>
      </c>
      <c r="N14" s="52">
        <f t="shared" si="0"/>
        <v>1.890359168241966</v>
      </c>
    </row>
    <row r="15" spans="1:14" x14ac:dyDescent="0.25">
      <c r="A15" s="49">
        <v>1675</v>
      </c>
      <c r="B15" s="50">
        <v>0.01</v>
      </c>
      <c r="C15" s="49" t="s">
        <v>2490</v>
      </c>
      <c r="D15" s="49" t="s">
        <v>2419</v>
      </c>
      <c r="E15" s="49" t="s">
        <v>2422</v>
      </c>
      <c r="F15" s="55" t="s">
        <v>2540</v>
      </c>
      <c r="G15" s="63" t="s">
        <v>2544</v>
      </c>
      <c r="H15" s="56" t="s">
        <v>2653</v>
      </c>
      <c r="I15">
        <v>2</v>
      </c>
      <c r="K15" s="51" t="s">
        <v>2278</v>
      </c>
      <c r="L15" s="56" t="s">
        <v>2663</v>
      </c>
      <c r="M15">
        <f>COUNTIF(I$2:I$1588,"11")</f>
        <v>28</v>
      </c>
      <c r="N15" s="52">
        <f t="shared" si="0"/>
        <v>1.7643352236925016</v>
      </c>
    </row>
    <row r="16" spans="1:14" x14ac:dyDescent="0.25">
      <c r="A16" s="49">
        <v>318</v>
      </c>
      <c r="B16" s="50">
        <v>0.01</v>
      </c>
      <c r="C16" s="49" t="s">
        <v>2396</v>
      </c>
      <c r="D16" s="49" t="s">
        <v>2419</v>
      </c>
      <c r="E16" s="49" t="s">
        <v>2426</v>
      </c>
      <c r="F16" s="55" t="s">
        <v>2540</v>
      </c>
      <c r="G16" s="63" t="s">
        <v>2545</v>
      </c>
      <c r="H16" s="56" t="s">
        <v>2653</v>
      </c>
      <c r="I16">
        <v>2</v>
      </c>
      <c r="K16" s="51" t="s">
        <v>2277</v>
      </c>
      <c r="L16" s="56" t="s">
        <v>2662</v>
      </c>
      <c r="M16">
        <f>COUNTIF(I$2:I$1588,"10")</f>
        <v>12</v>
      </c>
      <c r="N16" s="52">
        <f t="shared" si="0"/>
        <v>0.75614366729678639</v>
      </c>
    </row>
    <row r="17" spans="1:14" x14ac:dyDescent="0.25">
      <c r="A17" s="49">
        <v>1499</v>
      </c>
      <c r="B17" s="50">
        <v>0.01</v>
      </c>
      <c r="C17" s="49" t="s">
        <v>2463</v>
      </c>
      <c r="D17" s="49" t="s">
        <v>2419</v>
      </c>
      <c r="E17" s="49" t="s">
        <v>2426</v>
      </c>
      <c r="F17" s="55" t="s">
        <v>2540</v>
      </c>
      <c r="G17" s="63" t="s">
        <v>2545</v>
      </c>
      <c r="H17" s="56" t="s">
        <v>2653</v>
      </c>
      <c r="I17">
        <v>2</v>
      </c>
      <c r="K17" s="51" t="s">
        <v>2274</v>
      </c>
      <c r="L17" s="56" t="s">
        <v>2666</v>
      </c>
      <c r="M17">
        <f>COUNTIF(I$2:I$1588,"7")</f>
        <v>3</v>
      </c>
      <c r="N17" s="52">
        <f t="shared" si="0"/>
        <v>0.1890359168241966</v>
      </c>
    </row>
    <row r="18" spans="1:14" x14ac:dyDescent="0.25">
      <c r="A18" s="49">
        <v>1672</v>
      </c>
      <c r="B18" s="50">
        <v>0.01</v>
      </c>
      <c r="C18" s="49" t="s">
        <v>2490</v>
      </c>
      <c r="D18" s="49" t="s">
        <v>2419</v>
      </c>
      <c r="E18" s="49" t="s">
        <v>2426</v>
      </c>
      <c r="F18" s="55" t="s">
        <v>2540</v>
      </c>
      <c r="G18" s="63" t="s">
        <v>2545</v>
      </c>
      <c r="H18" s="56" t="s">
        <v>2653</v>
      </c>
      <c r="I18">
        <v>2</v>
      </c>
      <c r="K18" s="51" t="s">
        <v>2268</v>
      </c>
      <c r="L18" t="s">
        <v>2670</v>
      </c>
      <c r="M18">
        <f>COUNTIF(I$2:I$1588,"1")</f>
        <v>2</v>
      </c>
      <c r="N18" s="52">
        <f t="shared" si="0"/>
        <v>0.12602394454946439</v>
      </c>
    </row>
    <row r="19" spans="1:14" x14ac:dyDescent="0.25">
      <c r="A19" s="49">
        <v>322</v>
      </c>
      <c r="B19" s="50">
        <v>0.01</v>
      </c>
      <c r="C19" s="49" t="s">
        <v>2396</v>
      </c>
      <c r="D19" s="49" t="s">
        <v>2417</v>
      </c>
      <c r="E19" s="49" t="s">
        <v>2423</v>
      </c>
      <c r="F19" s="55" t="s">
        <v>2546</v>
      </c>
      <c r="G19" s="63" t="s">
        <v>2541</v>
      </c>
      <c r="H19" s="56" t="s">
        <v>2653</v>
      </c>
      <c r="I19">
        <v>2</v>
      </c>
      <c r="K19" s="51" t="s">
        <v>2279</v>
      </c>
      <c r="L19" s="56" t="s">
        <v>2654</v>
      </c>
      <c r="M19">
        <f>COUNTIF(I$2:I$1588,"12")</f>
        <v>2</v>
      </c>
      <c r="N19" s="52">
        <f t="shared" si="0"/>
        <v>0.12602394454946439</v>
      </c>
    </row>
    <row r="20" spans="1:14" x14ac:dyDescent="0.25">
      <c r="A20" s="49">
        <v>1503</v>
      </c>
      <c r="B20" s="50">
        <v>0.01</v>
      </c>
      <c r="C20" s="49" t="s">
        <v>2463</v>
      </c>
      <c r="D20" s="49" t="s">
        <v>2417</v>
      </c>
      <c r="E20" s="49" t="s">
        <v>2423</v>
      </c>
      <c r="F20" s="55" t="s">
        <v>2546</v>
      </c>
      <c r="G20" s="62" t="s">
        <v>2541</v>
      </c>
      <c r="H20" s="56" t="s">
        <v>2653</v>
      </c>
      <c r="I20">
        <v>2</v>
      </c>
    </row>
    <row r="21" spans="1:14" x14ac:dyDescent="0.25">
      <c r="A21" s="49">
        <v>1676</v>
      </c>
      <c r="B21" s="50">
        <v>0.01</v>
      </c>
      <c r="C21" s="49" t="s">
        <v>2490</v>
      </c>
      <c r="D21" s="49" t="s">
        <v>2417</v>
      </c>
      <c r="E21" s="49" t="s">
        <v>2423</v>
      </c>
      <c r="F21" s="55" t="s">
        <v>2546</v>
      </c>
      <c r="G21" s="62" t="s">
        <v>2541</v>
      </c>
      <c r="H21" s="56" t="s">
        <v>2653</v>
      </c>
      <c r="I21">
        <v>2</v>
      </c>
    </row>
    <row r="22" spans="1:14" x14ac:dyDescent="0.25">
      <c r="A22" s="49">
        <v>324</v>
      </c>
      <c r="B22" s="50">
        <v>0.01</v>
      </c>
      <c r="C22" s="49" t="s">
        <v>2396</v>
      </c>
      <c r="D22" s="49" t="s">
        <v>2417</v>
      </c>
      <c r="E22" s="49" t="s">
        <v>2424</v>
      </c>
      <c r="F22" s="55" t="s">
        <v>2546</v>
      </c>
      <c r="G22" s="62" t="s">
        <v>2542</v>
      </c>
      <c r="H22" s="56" t="s">
        <v>2653</v>
      </c>
      <c r="I22">
        <v>2</v>
      </c>
    </row>
    <row r="23" spans="1:14" x14ac:dyDescent="0.25">
      <c r="A23" s="49">
        <v>1505</v>
      </c>
      <c r="B23" s="50">
        <v>0.01</v>
      </c>
      <c r="C23" s="49" t="s">
        <v>2463</v>
      </c>
      <c r="D23" s="49" t="s">
        <v>2417</v>
      </c>
      <c r="E23" s="49" t="s">
        <v>2424</v>
      </c>
      <c r="F23" s="55" t="s">
        <v>2546</v>
      </c>
      <c r="G23" s="62" t="s">
        <v>2542</v>
      </c>
      <c r="H23" s="56" t="s">
        <v>2653</v>
      </c>
      <c r="I23">
        <v>2</v>
      </c>
    </row>
    <row r="24" spans="1:14" x14ac:dyDescent="0.25">
      <c r="A24" s="49">
        <v>1678</v>
      </c>
      <c r="B24" s="50">
        <v>0.01</v>
      </c>
      <c r="C24" s="49" t="s">
        <v>2490</v>
      </c>
      <c r="D24" s="49" t="s">
        <v>2417</v>
      </c>
      <c r="E24" s="49" t="s">
        <v>2424</v>
      </c>
      <c r="F24" s="55" t="s">
        <v>2546</v>
      </c>
      <c r="G24" s="62" t="s">
        <v>2542</v>
      </c>
      <c r="H24" s="56" t="s">
        <v>2653</v>
      </c>
      <c r="I24">
        <v>2</v>
      </c>
    </row>
    <row r="25" spans="1:14" x14ac:dyDescent="0.25">
      <c r="A25" s="49">
        <v>282</v>
      </c>
      <c r="B25" s="50">
        <v>0.01</v>
      </c>
      <c r="C25" s="49" t="s">
        <v>2396</v>
      </c>
      <c r="D25" s="49" t="s">
        <v>2417</v>
      </c>
      <c r="E25" s="49" t="s">
        <v>2418</v>
      </c>
      <c r="F25" s="55" t="s">
        <v>2546</v>
      </c>
      <c r="G25" s="62" t="s">
        <v>2543</v>
      </c>
      <c r="H25" s="56" t="s">
        <v>2653</v>
      </c>
      <c r="I25">
        <v>2</v>
      </c>
    </row>
    <row r="26" spans="1:14" x14ac:dyDescent="0.25">
      <c r="A26" s="49">
        <v>1463</v>
      </c>
      <c r="B26" s="50">
        <v>0.01</v>
      </c>
      <c r="C26" s="49" t="s">
        <v>2463</v>
      </c>
      <c r="D26" s="49" t="s">
        <v>2417</v>
      </c>
      <c r="E26" s="49" t="s">
        <v>2418</v>
      </c>
      <c r="F26" s="55" t="s">
        <v>2546</v>
      </c>
      <c r="G26" s="62" t="s">
        <v>2543</v>
      </c>
      <c r="H26" s="56" t="s">
        <v>2653</v>
      </c>
      <c r="I26">
        <v>2</v>
      </c>
    </row>
    <row r="27" spans="1:14" x14ac:dyDescent="0.25">
      <c r="A27" s="49">
        <v>1636</v>
      </c>
      <c r="B27" s="50">
        <v>0.01</v>
      </c>
      <c r="C27" s="49" t="s">
        <v>2490</v>
      </c>
      <c r="D27" s="49" t="s">
        <v>2417</v>
      </c>
      <c r="E27" s="49" t="s">
        <v>2418</v>
      </c>
      <c r="F27" s="55" t="s">
        <v>2546</v>
      </c>
      <c r="G27" s="62" t="s">
        <v>2543</v>
      </c>
      <c r="H27" s="56" t="s">
        <v>2653</v>
      </c>
      <c r="I27">
        <v>2</v>
      </c>
    </row>
    <row r="28" spans="1:14" x14ac:dyDescent="0.25">
      <c r="A28" s="49">
        <v>319</v>
      </c>
      <c r="B28" s="50">
        <v>0.01</v>
      </c>
      <c r="C28" s="49" t="s">
        <v>2396</v>
      </c>
      <c r="D28" s="49" t="s">
        <v>2417</v>
      </c>
      <c r="E28" s="49" t="s">
        <v>2422</v>
      </c>
      <c r="F28" s="55" t="s">
        <v>2546</v>
      </c>
      <c r="G28" s="62" t="s">
        <v>2544</v>
      </c>
      <c r="H28" s="56" t="s">
        <v>2653</v>
      </c>
      <c r="I28">
        <v>2</v>
      </c>
    </row>
    <row r="29" spans="1:14" x14ac:dyDescent="0.25">
      <c r="A29" s="49">
        <v>1500</v>
      </c>
      <c r="B29" s="50">
        <v>0.01</v>
      </c>
      <c r="C29" s="49" t="s">
        <v>2463</v>
      </c>
      <c r="D29" s="49" t="s">
        <v>2417</v>
      </c>
      <c r="E29" s="49" t="s">
        <v>2422</v>
      </c>
      <c r="F29" s="55" t="s">
        <v>2546</v>
      </c>
      <c r="G29" s="62" t="s">
        <v>2544</v>
      </c>
      <c r="H29" s="56" t="s">
        <v>2653</v>
      </c>
      <c r="I29">
        <v>2</v>
      </c>
    </row>
    <row r="30" spans="1:14" x14ac:dyDescent="0.25">
      <c r="A30" s="49">
        <v>1673</v>
      </c>
      <c r="B30" s="50">
        <v>0.01</v>
      </c>
      <c r="C30" s="49" t="s">
        <v>2490</v>
      </c>
      <c r="D30" s="49" t="s">
        <v>2417</v>
      </c>
      <c r="E30" s="49" t="s">
        <v>2422</v>
      </c>
      <c r="F30" s="55" t="s">
        <v>2546</v>
      </c>
      <c r="G30" s="62" t="s">
        <v>2544</v>
      </c>
      <c r="H30" s="56" t="s">
        <v>2653</v>
      </c>
      <c r="I30">
        <v>2</v>
      </c>
    </row>
    <row r="31" spans="1:14" x14ac:dyDescent="0.25">
      <c r="A31" s="49">
        <v>315</v>
      </c>
      <c r="B31" s="50">
        <v>0.01</v>
      </c>
      <c r="C31" s="49" t="s">
        <v>2396</v>
      </c>
      <c r="D31" s="49" t="s">
        <v>2417</v>
      </c>
      <c r="E31" s="49" t="s">
        <v>2426</v>
      </c>
      <c r="F31" s="55" t="s">
        <v>2546</v>
      </c>
      <c r="G31" s="62" t="s">
        <v>2545</v>
      </c>
      <c r="H31" s="56" t="s">
        <v>2653</v>
      </c>
      <c r="I31">
        <v>2</v>
      </c>
    </row>
    <row r="32" spans="1:14" x14ac:dyDescent="0.25">
      <c r="A32" s="49">
        <v>1496</v>
      </c>
      <c r="B32" s="50">
        <v>0.01</v>
      </c>
      <c r="C32" s="49" t="s">
        <v>2463</v>
      </c>
      <c r="D32" s="49" t="s">
        <v>2417</v>
      </c>
      <c r="E32" s="49" t="s">
        <v>2426</v>
      </c>
      <c r="F32" s="55" t="s">
        <v>2546</v>
      </c>
      <c r="G32" s="62" t="s">
        <v>2545</v>
      </c>
      <c r="H32" s="56" t="s">
        <v>2653</v>
      </c>
      <c r="I32">
        <v>2</v>
      </c>
    </row>
    <row r="33" spans="1:9" x14ac:dyDescent="0.25">
      <c r="A33" s="49">
        <v>1669</v>
      </c>
      <c r="B33" s="50">
        <v>0.01</v>
      </c>
      <c r="C33" s="49" t="s">
        <v>2490</v>
      </c>
      <c r="D33" s="49" t="s">
        <v>2417</v>
      </c>
      <c r="E33" s="49" t="s">
        <v>2426</v>
      </c>
      <c r="F33" s="55" t="s">
        <v>2546</v>
      </c>
      <c r="G33" s="62" t="s">
        <v>2545</v>
      </c>
      <c r="H33" s="56" t="s">
        <v>2653</v>
      </c>
      <c r="I33">
        <v>2</v>
      </c>
    </row>
    <row r="34" spans="1:9" x14ac:dyDescent="0.25">
      <c r="A34" s="49">
        <v>313</v>
      </c>
      <c r="B34" s="50">
        <v>0.01</v>
      </c>
      <c r="C34" s="49" t="s">
        <v>2396</v>
      </c>
      <c r="D34" s="49" t="s">
        <v>2423</v>
      </c>
      <c r="E34" s="49" t="s">
        <v>2425</v>
      </c>
      <c r="F34" s="55" t="s">
        <v>2541</v>
      </c>
      <c r="G34" s="62" t="s">
        <v>2547</v>
      </c>
      <c r="H34" s="56" t="s">
        <v>2653</v>
      </c>
      <c r="I34">
        <v>2</v>
      </c>
    </row>
    <row r="35" spans="1:9" x14ac:dyDescent="0.25">
      <c r="A35" s="49">
        <v>1494</v>
      </c>
      <c r="B35" s="50">
        <v>0.01</v>
      </c>
      <c r="C35" s="49" t="s">
        <v>2463</v>
      </c>
      <c r="D35" s="49" t="s">
        <v>2423</v>
      </c>
      <c r="E35" s="49" t="s">
        <v>2425</v>
      </c>
      <c r="F35" s="55" t="s">
        <v>2541</v>
      </c>
      <c r="G35" s="62" t="s">
        <v>2547</v>
      </c>
      <c r="H35" s="56" t="s">
        <v>2653</v>
      </c>
      <c r="I35">
        <v>2</v>
      </c>
    </row>
    <row r="36" spans="1:9" x14ac:dyDescent="0.25">
      <c r="A36" s="49">
        <v>1667</v>
      </c>
      <c r="B36" s="50">
        <v>0.01</v>
      </c>
      <c r="C36" s="49" t="s">
        <v>2490</v>
      </c>
      <c r="D36" s="49" t="s">
        <v>2423</v>
      </c>
      <c r="E36" s="49" t="s">
        <v>2425</v>
      </c>
      <c r="F36" s="55" t="s">
        <v>2541</v>
      </c>
      <c r="G36" s="62" t="s">
        <v>2547</v>
      </c>
      <c r="H36" s="56" t="s">
        <v>2653</v>
      </c>
      <c r="I36">
        <v>2</v>
      </c>
    </row>
    <row r="37" spans="1:9" x14ac:dyDescent="0.25">
      <c r="A37" s="49">
        <v>306</v>
      </c>
      <c r="B37" s="50">
        <v>0.01</v>
      </c>
      <c r="C37" s="49" t="s">
        <v>2396</v>
      </c>
      <c r="D37" s="49" t="s">
        <v>2423</v>
      </c>
      <c r="E37" s="49" t="s">
        <v>2421</v>
      </c>
      <c r="F37" s="55" t="s">
        <v>2541</v>
      </c>
      <c r="G37" s="73" t="s">
        <v>2548</v>
      </c>
      <c r="H37" s="56" t="s">
        <v>2653</v>
      </c>
      <c r="I37">
        <v>2</v>
      </c>
    </row>
    <row r="38" spans="1:9" x14ac:dyDescent="0.25">
      <c r="A38" s="49">
        <v>1487</v>
      </c>
      <c r="B38" s="50">
        <v>0.01</v>
      </c>
      <c r="C38" s="49" t="s">
        <v>2463</v>
      </c>
      <c r="D38" s="49" t="s">
        <v>2423</v>
      </c>
      <c r="E38" s="49" t="s">
        <v>2421</v>
      </c>
      <c r="F38" s="55" t="s">
        <v>2541</v>
      </c>
      <c r="G38" s="73" t="s">
        <v>2548</v>
      </c>
      <c r="H38" s="56" t="s">
        <v>2653</v>
      </c>
      <c r="I38">
        <v>2</v>
      </c>
    </row>
    <row r="39" spans="1:9" x14ac:dyDescent="0.25">
      <c r="A39" s="49">
        <v>1660</v>
      </c>
      <c r="B39" s="50">
        <v>0.01</v>
      </c>
      <c r="C39" s="49" t="s">
        <v>2490</v>
      </c>
      <c r="D39" s="49" t="s">
        <v>2423</v>
      </c>
      <c r="E39" s="49" t="s">
        <v>2421</v>
      </c>
      <c r="F39" s="55" t="s">
        <v>2541</v>
      </c>
      <c r="G39" s="73" t="s">
        <v>2548</v>
      </c>
      <c r="H39" s="56" t="s">
        <v>2653</v>
      </c>
      <c r="I39">
        <v>2</v>
      </c>
    </row>
    <row r="40" spans="1:9" x14ac:dyDescent="0.25">
      <c r="A40" s="49">
        <v>314</v>
      </c>
      <c r="B40" s="50">
        <v>0.01</v>
      </c>
      <c r="C40" s="49" t="s">
        <v>2396</v>
      </c>
      <c r="D40" s="55" t="s">
        <v>2424</v>
      </c>
      <c r="E40" s="55" t="s">
        <v>2425</v>
      </c>
      <c r="F40" s="56" t="s">
        <v>2542</v>
      </c>
      <c r="G40" s="62" t="s">
        <v>2547</v>
      </c>
      <c r="H40" s="56" t="s">
        <v>2653</v>
      </c>
      <c r="I40">
        <v>2</v>
      </c>
    </row>
    <row r="41" spans="1:9" x14ac:dyDescent="0.25">
      <c r="A41" s="49">
        <v>1495</v>
      </c>
      <c r="B41" s="50">
        <v>0.01</v>
      </c>
      <c r="C41" s="49" t="s">
        <v>2463</v>
      </c>
      <c r="D41" s="49" t="s">
        <v>2424</v>
      </c>
      <c r="E41" s="49" t="s">
        <v>2425</v>
      </c>
      <c r="F41" s="56" t="s">
        <v>2542</v>
      </c>
      <c r="G41" s="62" t="s">
        <v>2547</v>
      </c>
      <c r="H41" s="56" t="s">
        <v>2653</v>
      </c>
      <c r="I41">
        <v>2</v>
      </c>
    </row>
    <row r="42" spans="1:9" x14ac:dyDescent="0.25">
      <c r="A42" s="49">
        <v>1668</v>
      </c>
      <c r="B42" s="50">
        <v>0.01</v>
      </c>
      <c r="C42" s="49" t="s">
        <v>2490</v>
      </c>
      <c r="D42" s="49" t="s">
        <v>2424</v>
      </c>
      <c r="E42" s="49" t="s">
        <v>2425</v>
      </c>
      <c r="F42" s="56" t="s">
        <v>2542</v>
      </c>
      <c r="G42" s="62" t="s">
        <v>2547</v>
      </c>
      <c r="H42" s="56" t="s">
        <v>2653</v>
      </c>
      <c r="I42">
        <v>2</v>
      </c>
    </row>
    <row r="43" spans="1:9" x14ac:dyDescent="0.25">
      <c r="A43" s="49">
        <v>309</v>
      </c>
      <c r="B43" s="50">
        <v>0.01</v>
      </c>
      <c r="C43" s="49" t="s">
        <v>2396</v>
      </c>
      <c r="D43" s="55" t="s">
        <v>2424</v>
      </c>
      <c r="E43" s="55" t="s">
        <v>2421</v>
      </c>
      <c r="F43" s="56" t="s">
        <v>2542</v>
      </c>
      <c r="G43" s="73" t="s">
        <v>2548</v>
      </c>
      <c r="H43" s="56" t="s">
        <v>2653</v>
      </c>
      <c r="I43">
        <v>2</v>
      </c>
    </row>
    <row r="44" spans="1:9" x14ac:dyDescent="0.25">
      <c r="A44" s="49">
        <v>1490</v>
      </c>
      <c r="B44" s="50">
        <v>0.01</v>
      </c>
      <c r="C44" s="49" t="s">
        <v>2463</v>
      </c>
      <c r="D44" s="49" t="s">
        <v>2424</v>
      </c>
      <c r="E44" s="49" t="s">
        <v>2421</v>
      </c>
      <c r="F44" s="58" t="s">
        <v>2542</v>
      </c>
      <c r="G44" s="73" t="s">
        <v>2548</v>
      </c>
      <c r="H44" s="56" t="s">
        <v>2653</v>
      </c>
      <c r="I44">
        <v>2</v>
      </c>
    </row>
    <row r="45" spans="1:9" x14ac:dyDescent="0.25">
      <c r="A45" s="49">
        <v>1663</v>
      </c>
      <c r="B45" s="50">
        <v>0.01</v>
      </c>
      <c r="C45" s="49" t="s">
        <v>2490</v>
      </c>
      <c r="D45" s="49" t="s">
        <v>2424</v>
      </c>
      <c r="E45" s="49" t="s">
        <v>2421</v>
      </c>
      <c r="F45" s="58" t="s">
        <v>2542</v>
      </c>
      <c r="G45" s="73" t="s">
        <v>2548</v>
      </c>
      <c r="H45" s="56" t="s">
        <v>2653</v>
      </c>
      <c r="I45">
        <v>2</v>
      </c>
    </row>
    <row r="46" spans="1:9" x14ac:dyDescent="0.25">
      <c r="A46" s="49">
        <v>312</v>
      </c>
      <c r="B46" s="50">
        <v>0.01</v>
      </c>
      <c r="C46" s="49" t="s">
        <v>2396</v>
      </c>
      <c r="D46" s="49" t="s">
        <v>2418</v>
      </c>
      <c r="E46" s="49" t="s">
        <v>2425</v>
      </c>
      <c r="F46" s="58" t="s">
        <v>2543</v>
      </c>
      <c r="G46" s="62" t="s">
        <v>2547</v>
      </c>
      <c r="H46" s="56" t="s">
        <v>2653</v>
      </c>
      <c r="I46">
        <v>2</v>
      </c>
    </row>
    <row r="47" spans="1:9" x14ac:dyDescent="0.25">
      <c r="A47" s="49">
        <v>1493</v>
      </c>
      <c r="B47" s="50">
        <v>0.01</v>
      </c>
      <c r="C47" s="49" t="s">
        <v>2463</v>
      </c>
      <c r="D47" s="49" t="s">
        <v>2418</v>
      </c>
      <c r="E47" s="49" t="s">
        <v>2425</v>
      </c>
      <c r="F47" s="58" t="s">
        <v>2543</v>
      </c>
      <c r="G47" s="62" t="s">
        <v>2547</v>
      </c>
      <c r="H47" s="56" t="s">
        <v>2653</v>
      </c>
      <c r="I47">
        <v>2</v>
      </c>
    </row>
    <row r="48" spans="1:9" x14ac:dyDescent="0.25">
      <c r="A48" s="49">
        <v>1666</v>
      </c>
      <c r="B48" s="50">
        <v>0.01</v>
      </c>
      <c r="C48" s="49" t="s">
        <v>2490</v>
      </c>
      <c r="D48" s="49" t="s">
        <v>2418</v>
      </c>
      <c r="E48" s="49" t="s">
        <v>2425</v>
      </c>
      <c r="F48" s="58" t="s">
        <v>2543</v>
      </c>
      <c r="G48" s="62" t="s">
        <v>2547</v>
      </c>
      <c r="H48" s="56" t="s">
        <v>2653</v>
      </c>
      <c r="I48">
        <v>2</v>
      </c>
    </row>
    <row r="49" spans="1:9" x14ac:dyDescent="0.25">
      <c r="A49" s="49">
        <v>304</v>
      </c>
      <c r="B49" s="50">
        <v>0.01</v>
      </c>
      <c r="C49" s="49" t="s">
        <v>2396</v>
      </c>
      <c r="D49" s="49" t="s">
        <v>2418</v>
      </c>
      <c r="E49" s="49" t="s">
        <v>2421</v>
      </c>
      <c r="F49" s="58" t="s">
        <v>2543</v>
      </c>
      <c r="G49" s="73" t="s">
        <v>2548</v>
      </c>
      <c r="H49" s="56" t="s">
        <v>2653</v>
      </c>
      <c r="I49">
        <v>2</v>
      </c>
    </row>
    <row r="50" spans="1:9" x14ac:dyDescent="0.25">
      <c r="A50" s="49">
        <v>1485</v>
      </c>
      <c r="B50" s="50">
        <v>0.01</v>
      </c>
      <c r="C50" s="49" t="s">
        <v>2463</v>
      </c>
      <c r="D50" s="49" t="s">
        <v>2418</v>
      </c>
      <c r="E50" s="49" t="s">
        <v>2421</v>
      </c>
      <c r="F50" s="58" t="s">
        <v>2543</v>
      </c>
      <c r="G50" s="73" t="s">
        <v>2548</v>
      </c>
      <c r="H50" s="56" t="s">
        <v>2653</v>
      </c>
      <c r="I50">
        <v>2</v>
      </c>
    </row>
    <row r="51" spans="1:9" x14ac:dyDescent="0.25">
      <c r="A51" s="49">
        <v>1658</v>
      </c>
      <c r="B51" s="50">
        <v>0.01</v>
      </c>
      <c r="C51" s="49" t="s">
        <v>2490</v>
      </c>
      <c r="D51" s="55" t="s">
        <v>2418</v>
      </c>
      <c r="E51" s="55" t="s">
        <v>2421</v>
      </c>
      <c r="F51" s="58" t="s">
        <v>2543</v>
      </c>
      <c r="G51" s="73" t="s">
        <v>2548</v>
      </c>
      <c r="H51" s="56" t="s">
        <v>2653</v>
      </c>
      <c r="I51">
        <v>2</v>
      </c>
    </row>
    <row r="52" spans="1:9" x14ac:dyDescent="0.25">
      <c r="A52" s="49">
        <v>317</v>
      </c>
      <c r="B52" s="50">
        <v>0.01</v>
      </c>
      <c r="C52" s="49" t="s">
        <v>2396</v>
      </c>
      <c r="D52" s="49" t="s">
        <v>2425</v>
      </c>
      <c r="E52" s="49" t="s">
        <v>2426</v>
      </c>
      <c r="F52" s="49" t="s">
        <v>2547</v>
      </c>
      <c r="G52" s="62" t="s">
        <v>2545</v>
      </c>
      <c r="H52" s="56" t="s">
        <v>2653</v>
      </c>
      <c r="I52">
        <v>2</v>
      </c>
    </row>
    <row r="53" spans="1:9" x14ac:dyDescent="0.25">
      <c r="A53" s="49">
        <v>1498</v>
      </c>
      <c r="B53" s="50">
        <v>0.01</v>
      </c>
      <c r="C53" s="49" t="s">
        <v>2463</v>
      </c>
      <c r="D53" s="49" t="s">
        <v>2425</v>
      </c>
      <c r="E53" s="49" t="s">
        <v>2426</v>
      </c>
      <c r="F53" s="49" t="s">
        <v>2547</v>
      </c>
      <c r="G53" s="62" t="s">
        <v>2545</v>
      </c>
      <c r="H53" s="56" t="s">
        <v>2653</v>
      </c>
      <c r="I53">
        <v>2</v>
      </c>
    </row>
    <row r="54" spans="1:9" x14ac:dyDescent="0.25">
      <c r="A54" s="49">
        <v>1671</v>
      </c>
      <c r="B54" s="50">
        <v>0.01</v>
      </c>
      <c r="C54" s="49" t="s">
        <v>2490</v>
      </c>
      <c r="D54" s="49" t="s">
        <v>2425</v>
      </c>
      <c r="E54" s="49" t="s">
        <v>2426</v>
      </c>
      <c r="F54" s="49" t="s">
        <v>2547</v>
      </c>
      <c r="G54" s="62" t="s">
        <v>2545</v>
      </c>
      <c r="H54" s="56" t="s">
        <v>2653</v>
      </c>
      <c r="I54">
        <v>2</v>
      </c>
    </row>
    <row r="55" spans="1:9" x14ac:dyDescent="0.25">
      <c r="A55" s="49">
        <v>305</v>
      </c>
      <c r="B55" s="50">
        <v>0.01</v>
      </c>
      <c r="C55" s="49" t="s">
        <v>2396</v>
      </c>
      <c r="D55" s="55" t="s">
        <v>2422</v>
      </c>
      <c r="E55" s="55" t="s">
        <v>2421</v>
      </c>
      <c r="F55" s="49" t="s">
        <v>2544</v>
      </c>
      <c r="G55" s="62" t="s">
        <v>2548</v>
      </c>
      <c r="H55" s="56" t="s">
        <v>2653</v>
      </c>
      <c r="I55">
        <v>2</v>
      </c>
    </row>
    <row r="56" spans="1:9" x14ac:dyDescent="0.25">
      <c r="A56" s="49">
        <v>1486</v>
      </c>
      <c r="B56" s="50">
        <v>0.01</v>
      </c>
      <c r="C56" s="49" t="s">
        <v>2463</v>
      </c>
      <c r="D56" s="49" t="s">
        <v>2422</v>
      </c>
      <c r="E56" s="49" t="s">
        <v>2421</v>
      </c>
      <c r="F56" s="49" t="s">
        <v>2544</v>
      </c>
      <c r="G56" s="63" t="s">
        <v>2548</v>
      </c>
      <c r="H56" s="56" t="s">
        <v>2653</v>
      </c>
      <c r="I56">
        <v>2</v>
      </c>
    </row>
    <row r="57" spans="1:9" x14ac:dyDescent="0.25">
      <c r="A57" s="49">
        <v>1659</v>
      </c>
      <c r="B57" s="50">
        <v>0.01</v>
      </c>
      <c r="C57" s="49" t="s">
        <v>2490</v>
      </c>
      <c r="D57" s="49" t="s">
        <v>2422</v>
      </c>
      <c r="E57" s="49" t="s">
        <v>2421</v>
      </c>
      <c r="F57" s="49" t="s">
        <v>2544</v>
      </c>
      <c r="G57" s="63" t="s">
        <v>2548</v>
      </c>
      <c r="H57" s="56" t="s">
        <v>2653</v>
      </c>
      <c r="I57">
        <v>2</v>
      </c>
    </row>
    <row r="58" spans="1:9" x14ac:dyDescent="0.25">
      <c r="A58" s="49">
        <v>316</v>
      </c>
      <c r="B58" s="50">
        <v>0.01</v>
      </c>
      <c r="C58" s="49" t="s">
        <v>2396</v>
      </c>
      <c r="D58" s="49" t="s">
        <v>2421</v>
      </c>
      <c r="E58" s="49" t="s">
        <v>2426</v>
      </c>
      <c r="F58" s="49" t="s">
        <v>2548</v>
      </c>
      <c r="G58" s="63" t="s">
        <v>2545</v>
      </c>
      <c r="H58" s="56" t="s">
        <v>2653</v>
      </c>
      <c r="I58">
        <v>2</v>
      </c>
    </row>
    <row r="59" spans="1:9" x14ac:dyDescent="0.25">
      <c r="A59" s="49">
        <v>1497</v>
      </c>
      <c r="B59" s="50">
        <v>0.01</v>
      </c>
      <c r="C59" s="49" t="s">
        <v>2463</v>
      </c>
      <c r="D59" s="49" t="s">
        <v>2421</v>
      </c>
      <c r="E59" s="49" t="s">
        <v>2426</v>
      </c>
      <c r="F59" s="49" t="s">
        <v>2548</v>
      </c>
      <c r="G59" s="63" t="s">
        <v>2545</v>
      </c>
      <c r="H59" s="56" t="s">
        <v>2653</v>
      </c>
      <c r="I59">
        <v>2</v>
      </c>
    </row>
    <row r="60" spans="1:9" x14ac:dyDescent="0.25">
      <c r="A60" s="49">
        <v>1670</v>
      </c>
      <c r="B60" s="50">
        <v>0.01</v>
      </c>
      <c r="C60" s="49" t="s">
        <v>2490</v>
      </c>
      <c r="D60" s="49" t="s">
        <v>2421</v>
      </c>
      <c r="E60" s="49" t="s">
        <v>2426</v>
      </c>
      <c r="F60" s="49" t="s">
        <v>2548</v>
      </c>
      <c r="G60" s="63" t="s">
        <v>2545</v>
      </c>
      <c r="H60" s="56" t="s">
        <v>2653</v>
      </c>
      <c r="I60">
        <v>2</v>
      </c>
    </row>
    <row r="61" spans="1:9" x14ac:dyDescent="0.25">
      <c r="A61" s="49">
        <v>589</v>
      </c>
      <c r="B61" s="50">
        <v>0.01</v>
      </c>
      <c r="C61" s="49" t="s">
        <v>2463</v>
      </c>
      <c r="D61" s="55" t="s">
        <v>2432</v>
      </c>
      <c r="E61" s="55" t="s">
        <v>2433</v>
      </c>
      <c r="F61" s="49" t="s">
        <v>2585</v>
      </c>
      <c r="G61" s="63" t="s">
        <v>2566</v>
      </c>
      <c r="H61" s="56" t="s">
        <v>2656</v>
      </c>
      <c r="I61">
        <v>3</v>
      </c>
    </row>
    <row r="62" spans="1:9" x14ac:dyDescent="0.25">
      <c r="A62" s="49">
        <v>922</v>
      </c>
      <c r="B62" s="50">
        <v>0.01</v>
      </c>
      <c r="C62" s="49" t="s">
        <v>2490</v>
      </c>
      <c r="D62" s="49" t="s">
        <v>2432</v>
      </c>
      <c r="E62" s="49" t="s">
        <v>2433</v>
      </c>
      <c r="F62" s="49" t="s">
        <v>2585</v>
      </c>
      <c r="G62" s="62" t="s">
        <v>2566</v>
      </c>
      <c r="H62" s="56" t="s">
        <v>2656</v>
      </c>
      <c r="I62">
        <v>3</v>
      </c>
    </row>
    <row r="63" spans="1:9" x14ac:dyDescent="0.25">
      <c r="A63" s="49">
        <v>1249</v>
      </c>
      <c r="B63" s="50">
        <v>0.01</v>
      </c>
      <c r="C63" s="49" t="s">
        <v>2396</v>
      </c>
      <c r="D63" s="49" t="s">
        <v>2432</v>
      </c>
      <c r="E63" s="49" t="s">
        <v>2433</v>
      </c>
      <c r="F63" s="49" t="s">
        <v>2585</v>
      </c>
      <c r="G63" s="62" t="s">
        <v>2566</v>
      </c>
      <c r="H63" s="56" t="s">
        <v>2656</v>
      </c>
      <c r="I63">
        <v>3</v>
      </c>
    </row>
    <row r="64" spans="1:9" x14ac:dyDescent="0.25">
      <c r="A64" s="49">
        <v>601</v>
      </c>
      <c r="B64" s="50">
        <v>0.01</v>
      </c>
      <c r="C64" s="49" t="s">
        <v>2463</v>
      </c>
      <c r="D64" s="55" t="s">
        <v>2432</v>
      </c>
      <c r="E64" s="55" t="s">
        <v>2435</v>
      </c>
      <c r="F64" s="49" t="s">
        <v>2585</v>
      </c>
      <c r="G64" s="62" t="s">
        <v>2567</v>
      </c>
      <c r="H64" s="56" t="s">
        <v>2656</v>
      </c>
      <c r="I64">
        <v>3</v>
      </c>
    </row>
    <row r="65" spans="1:9" x14ac:dyDescent="0.25">
      <c r="A65" s="49">
        <v>933</v>
      </c>
      <c r="B65" s="50">
        <v>0.01</v>
      </c>
      <c r="C65" s="49" t="s">
        <v>2490</v>
      </c>
      <c r="D65" s="49" t="s">
        <v>2432</v>
      </c>
      <c r="E65" s="49" t="s">
        <v>2435</v>
      </c>
      <c r="F65" s="49" t="s">
        <v>2585</v>
      </c>
      <c r="G65" s="62" t="s">
        <v>2567</v>
      </c>
      <c r="H65" s="56" t="s">
        <v>2656</v>
      </c>
      <c r="I65">
        <v>3</v>
      </c>
    </row>
    <row r="66" spans="1:9" x14ac:dyDescent="0.25">
      <c r="A66" s="49">
        <v>1260</v>
      </c>
      <c r="B66" s="50">
        <v>0.01</v>
      </c>
      <c r="C66" s="49" t="s">
        <v>2396</v>
      </c>
      <c r="D66" s="49" t="s">
        <v>2432</v>
      </c>
      <c r="E66" s="49" t="s">
        <v>2435</v>
      </c>
      <c r="F66" s="49" t="s">
        <v>2585</v>
      </c>
      <c r="G66" s="62" t="s">
        <v>2567</v>
      </c>
      <c r="H66" s="56" t="s">
        <v>2656</v>
      </c>
      <c r="I66">
        <v>3</v>
      </c>
    </row>
    <row r="67" spans="1:9" x14ac:dyDescent="0.25">
      <c r="A67" s="49">
        <v>616</v>
      </c>
      <c r="B67" s="50">
        <v>0.01</v>
      </c>
      <c r="C67" s="49" t="s">
        <v>2463</v>
      </c>
      <c r="D67" s="49" t="s">
        <v>2432</v>
      </c>
      <c r="E67" s="49" t="s">
        <v>2436</v>
      </c>
      <c r="F67" s="49" t="s">
        <v>2585</v>
      </c>
      <c r="G67" s="62" t="s">
        <v>2568</v>
      </c>
      <c r="H67" s="56" t="s">
        <v>2656</v>
      </c>
      <c r="I67">
        <v>3</v>
      </c>
    </row>
    <row r="68" spans="1:9" x14ac:dyDescent="0.25">
      <c r="A68" s="49">
        <v>941</v>
      </c>
      <c r="B68" s="50">
        <v>0.01</v>
      </c>
      <c r="C68" s="49" t="s">
        <v>2490</v>
      </c>
      <c r="D68" s="49" t="s">
        <v>2432</v>
      </c>
      <c r="E68" s="49" t="s">
        <v>2436</v>
      </c>
      <c r="F68" s="49" t="s">
        <v>2585</v>
      </c>
      <c r="G68" s="62" t="s">
        <v>2568</v>
      </c>
      <c r="H68" s="56" t="s">
        <v>2656</v>
      </c>
      <c r="I68">
        <v>3</v>
      </c>
    </row>
    <row r="69" spans="1:9" x14ac:dyDescent="0.25">
      <c r="A69" s="49">
        <v>1268</v>
      </c>
      <c r="B69" s="50">
        <v>0.01</v>
      </c>
      <c r="C69" s="49" t="s">
        <v>2396</v>
      </c>
      <c r="D69" s="49" t="s">
        <v>2432</v>
      </c>
      <c r="E69" s="49" t="s">
        <v>2436</v>
      </c>
      <c r="F69" s="49" t="s">
        <v>2585</v>
      </c>
      <c r="G69" s="62" t="s">
        <v>2568</v>
      </c>
      <c r="H69" s="56" t="s">
        <v>2656</v>
      </c>
      <c r="I69">
        <v>3</v>
      </c>
    </row>
    <row r="70" spans="1:9" x14ac:dyDescent="0.25">
      <c r="A70" s="49">
        <v>682</v>
      </c>
      <c r="B70" s="50">
        <v>0.01</v>
      </c>
      <c r="C70" s="49" t="s">
        <v>2463</v>
      </c>
      <c r="D70" s="49" t="s">
        <v>2432</v>
      </c>
      <c r="E70" s="49" t="s">
        <v>2453</v>
      </c>
      <c r="F70" s="49" t="s">
        <v>2585</v>
      </c>
      <c r="G70" s="62" t="s">
        <v>2578</v>
      </c>
      <c r="H70" s="56" t="s">
        <v>2656</v>
      </c>
      <c r="I70">
        <v>3</v>
      </c>
    </row>
    <row r="71" spans="1:9" x14ac:dyDescent="0.25">
      <c r="A71" s="49">
        <v>1011</v>
      </c>
      <c r="B71" s="50">
        <v>0.01</v>
      </c>
      <c r="C71" s="49" t="s">
        <v>2490</v>
      </c>
      <c r="D71" s="49" t="s">
        <v>2432</v>
      </c>
      <c r="E71" s="49" t="s">
        <v>2453</v>
      </c>
      <c r="F71" s="49" t="s">
        <v>2585</v>
      </c>
      <c r="G71" s="62" t="s">
        <v>2578</v>
      </c>
      <c r="H71" s="56" t="s">
        <v>2656</v>
      </c>
      <c r="I71">
        <v>3</v>
      </c>
    </row>
    <row r="72" spans="1:9" x14ac:dyDescent="0.25">
      <c r="A72" s="49">
        <v>1338</v>
      </c>
      <c r="B72" s="50">
        <v>0.01</v>
      </c>
      <c r="C72" s="49" t="s">
        <v>2396</v>
      </c>
      <c r="D72" s="55" t="s">
        <v>2432</v>
      </c>
      <c r="E72" s="55" t="s">
        <v>2453</v>
      </c>
      <c r="F72" s="49" t="s">
        <v>2585</v>
      </c>
      <c r="G72" s="62" t="s">
        <v>2578</v>
      </c>
      <c r="H72" s="56" t="s">
        <v>2656</v>
      </c>
      <c r="I72">
        <v>3</v>
      </c>
    </row>
    <row r="73" spans="1:9" x14ac:dyDescent="0.25">
      <c r="A73" s="49">
        <v>590</v>
      </c>
      <c r="B73" s="50">
        <v>0.01</v>
      </c>
      <c r="C73" s="49" t="s">
        <v>2463</v>
      </c>
      <c r="D73" s="49" t="s">
        <v>2431</v>
      </c>
      <c r="E73" s="49" t="s">
        <v>2433</v>
      </c>
      <c r="F73" s="49" t="s">
        <v>2586</v>
      </c>
      <c r="G73" s="62" t="s">
        <v>2566</v>
      </c>
      <c r="H73" s="56" t="s">
        <v>2656</v>
      </c>
      <c r="I73">
        <v>3</v>
      </c>
    </row>
    <row r="74" spans="1:9" x14ac:dyDescent="0.25">
      <c r="A74" s="49">
        <v>923</v>
      </c>
      <c r="B74" s="50">
        <v>0.01</v>
      </c>
      <c r="C74" s="49" t="s">
        <v>2490</v>
      </c>
      <c r="D74" s="49" t="s">
        <v>2431</v>
      </c>
      <c r="E74" s="49" t="s">
        <v>2433</v>
      </c>
      <c r="F74" s="49" t="s">
        <v>2586</v>
      </c>
      <c r="G74" s="62" t="s">
        <v>2566</v>
      </c>
      <c r="H74" s="56" t="s">
        <v>2656</v>
      </c>
      <c r="I74">
        <v>3</v>
      </c>
    </row>
    <row r="75" spans="1:9" x14ac:dyDescent="0.25">
      <c r="A75" s="49">
        <v>1250</v>
      </c>
      <c r="B75" s="50">
        <v>0.01</v>
      </c>
      <c r="C75" s="49" t="s">
        <v>2396</v>
      </c>
      <c r="D75" s="49" t="s">
        <v>2431</v>
      </c>
      <c r="E75" s="49" t="s">
        <v>2433</v>
      </c>
      <c r="F75" s="49" t="s">
        <v>2586</v>
      </c>
      <c r="G75" s="62" t="s">
        <v>2566</v>
      </c>
      <c r="H75" s="56" t="s">
        <v>2656</v>
      </c>
      <c r="I75">
        <v>3</v>
      </c>
    </row>
    <row r="76" spans="1:9" x14ac:dyDescent="0.25">
      <c r="A76" s="49">
        <v>602</v>
      </c>
      <c r="B76" s="50">
        <v>0.01</v>
      </c>
      <c r="C76" s="49" t="s">
        <v>2463</v>
      </c>
      <c r="D76" s="55" t="s">
        <v>2431</v>
      </c>
      <c r="E76" s="55" t="s">
        <v>2435</v>
      </c>
      <c r="F76" s="49" t="s">
        <v>2586</v>
      </c>
      <c r="G76" s="62" t="s">
        <v>2567</v>
      </c>
      <c r="H76" s="56" t="s">
        <v>2656</v>
      </c>
      <c r="I76">
        <v>3</v>
      </c>
    </row>
    <row r="77" spans="1:9" x14ac:dyDescent="0.25">
      <c r="A77" s="49">
        <v>934</v>
      </c>
      <c r="B77" s="50">
        <v>0.01</v>
      </c>
      <c r="C77" s="49" t="s">
        <v>2490</v>
      </c>
      <c r="D77" s="49" t="s">
        <v>2431</v>
      </c>
      <c r="E77" s="49" t="s">
        <v>2435</v>
      </c>
      <c r="F77" s="49" t="s">
        <v>2586</v>
      </c>
      <c r="G77" s="62" t="s">
        <v>2567</v>
      </c>
      <c r="H77" s="56" t="s">
        <v>2656</v>
      </c>
      <c r="I77">
        <v>3</v>
      </c>
    </row>
    <row r="78" spans="1:9" x14ac:dyDescent="0.25">
      <c r="A78" s="49">
        <v>1261</v>
      </c>
      <c r="B78" s="50">
        <v>0.01</v>
      </c>
      <c r="C78" s="49" t="s">
        <v>2396</v>
      </c>
      <c r="D78" s="49" t="s">
        <v>2431</v>
      </c>
      <c r="E78" s="49" t="s">
        <v>2435</v>
      </c>
      <c r="F78" s="49" t="s">
        <v>2586</v>
      </c>
      <c r="G78" s="62" t="s">
        <v>2567</v>
      </c>
      <c r="H78" s="56" t="s">
        <v>2656</v>
      </c>
      <c r="I78">
        <v>3</v>
      </c>
    </row>
    <row r="79" spans="1:9" x14ac:dyDescent="0.25">
      <c r="A79" s="49">
        <v>617</v>
      </c>
      <c r="B79" s="50">
        <v>0.01</v>
      </c>
      <c r="C79" s="49" t="s">
        <v>2463</v>
      </c>
      <c r="D79" s="49" t="s">
        <v>2431</v>
      </c>
      <c r="E79" s="49" t="s">
        <v>2436</v>
      </c>
      <c r="F79" s="49" t="s">
        <v>2586</v>
      </c>
      <c r="G79" s="62" t="s">
        <v>2568</v>
      </c>
      <c r="H79" s="56" t="s">
        <v>2656</v>
      </c>
      <c r="I79">
        <v>3</v>
      </c>
    </row>
    <row r="80" spans="1:9" x14ac:dyDescent="0.25">
      <c r="A80" s="49">
        <v>942</v>
      </c>
      <c r="B80" s="50">
        <v>0.01</v>
      </c>
      <c r="C80" s="49" t="s">
        <v>2490</v>
      </c>
      <c r="D80" s="49" t="s">
        <v>2431</v>
      </c>
      <c r="E80" s="49" t="s">
        <v>2436</v>
      </c>
      <c r="F80" s="49" t="s">
        <v>2586</v>
      </c>
      <c r="G80" s="62" t="s">
        <v>2568</v>
      </c>
      <c r="H80" s="56" t="s">
        <v>2656</v>
      </c>
      <c r="I80">
        <v>3</v>
      </c>
    </row>
    <row r="81" spans="1:9" x14ac:dyDescent="0.25">
      <c r="A81" s="49">
        <v>1269</v>
      </c>
      <c r="B81" s="50">
        <v>0.01</v>
      </c>
      <c r="C81" s="49" t="s">
        <v>2396</v>
      </c>
      <c r="D81" s="49" t="s">
        <v>2431</v>
      </c>
      <c r="E81" s="49" t="s">
        <v>2436</v>
      </c>
      <c r="F81" s="49" t="s">
        <v>2586</v>
      </c>
      <c r="G81" s="62" t="s">
        <v>2568</v>
      </c>
      <c r="H81" s="56" t="s">
        <v>2656</v>
      </c>
      <c r="I81">
        <v>3</v>
      </c>
    </row>
    <row r="82" spans="1:9" x14ac:dyDescent="0.25">
      <c r="A82" s="49">
        <v>683</v>
      </c>
      <c r="B82" s="50">
        <v>0.01</v>
      </c>
      <c r="C82" s="49" t="s">
        <v>2463</v>
      </c>
      <c r="D82" s="49" t="s">
        <v>2431</v>
      </c>
      <c r="E82" s="49" t="s">
        <v>2453</v>
      </c>
      <c r="F82" s="49" t="s">
        <v>2586</v>
      </c>
      <c r="G82" s="62" t="s">
        <v>2578</v>
      </c>
      <c r="H82" s="56" t="s">
        <v>2656</v>
      </c>
      <c r="I82">
        <v>3</v>
      </c>
    </row>
    <row r="83" spans="1:9" x14ac:dyDescent="0.25">
      <c r="A83" s="49">
        <v>1012</v>
      </c>
      <c r="B83" s="50">
        <v>0.01</v>
      </c>
      <c r="C83" s="49" t="s">
        <v>2490</v>
      </c>
      <c r="D83" s="49" t="s">
        <v>2431</v>
      </c>
      <c r="E83" s="49" t="s">
        <v>2453</v>
      </c>
      <c r="F83" s="49" t="s">
        <v>2586</v>
      </c>
      <c r="G83" s="62" t="s">
        <v>2578</v>
      </c>
      <c r="H83" s="56" t="s">
        <v>2656</v>
      </c>
      <c r="I83">
        <v>3</v>
      </c>
    </row>
    <row r="84" spans="1:9" x14ac:dyDescent="0.25">
      <c r="A84" s="49">
        <v>1339</v>
      </c>
      <c r="B84" s="50">
        <v>0.01</v>
      </c>
      <c r="C84" s="49" t="s">
        <v>2396</v>
      </c>
      <c r="D84" s="49" t="s">
        <v>2431</v>
      </c>
      <c r="E84" s="49" t="s">
        <v>2453</v>
      </c>
      <c r="F84" s="49" t="s">
        <v>2586</v>
      </c>
      <c r="G84" s="62" t="s">
        <v>2578</v>
      </c>
      <c r="H84" s="56" t="s">
        <v>2656</v>
      </c>
      <c r="I84">
        <v>3</v>
      </c>
    </row>
    <row r="85" spans="1:9" x14ac:dyDescent="0.25">
      <c r="A85" s="49">
        <v>591</v>
      </c>
      <c r="B85" s="50">
        <v>0.01</v>
      </c>
      <c r="C85" s="49" t="s">
        <v>2463</v>
      </c>
      <c r="D85" s="49" t="s">
        <v>2434</v>
      </c>
      <c r="E85" s="49" t="s">
        <v>2433</v>
      </c>
      <c r="F85" s="49" t="s">
        <v>2587</v>
      </c>
      <c r="G85" s="62" t="s">
        <v>2566</v>
      </c>
      <c r="H85" s="56" t="s">
        <v>2656</v>
      </c>
      <c r="I85">
        <v>3</v>
      </c>
    </row>
    <row r="86" spans="1:9" x14ac:dyDescent="0.25">
      <c r="A86" s="49">
        <v>924</v>
      </c>
      <c r="B86" s="50">
        <v>0.01</v>
      </c>
      <c r="C86" s="49" t="s">
        <v>2490</v>
      </c>
      <c r="D86" s="49" t="s">
        <v>2434</v>
      </c>
      <c r="E86" s="49" t="s">
        <v>2433</v>
      </c>
      <c r="F86" s="49" t="s">
        <v>2587</v>
      </c>
      <c r="G86" s="62" t="s">
        <v>2566</v>
      </c>
      <c r="H86" s="56" t="s">
        <v>2656</v>
      </c>
      <c r="I86">
        <v>3</v>
      </c>
    </row>
    <row r="87" spans="1:9" x14ac:dyDescent="0.25">
      <c r="A87" s="49">
        <v>1251</v>
      </c>
      <c r="B87" s="50">
        <v>0.01</v>
      </c>
      <c r="C87" s="49" t="s">
        <v>2396</v>
      </c>
      <c r="D87" s="49" t="s">
        <v>2434</v>
      </c>
      <c r="E87" s="49" t="s">
        <v>2433</v>
      </c>
      <c r="F87" s="49" t="s">
        <v>2587</v>
      </c>
      <c r="G87" s="62" t="s">
        <v>2566</v>
      </c>
      <c r="H87" s="56" t="s">
        <v>2656</v>
      </c>
      <c r="I87">
        <v>3</v>
      </c>
    </row>
    <row r="88" spans="1:9" x14ac:dyDescent="0.25">
      <c r="A88" s="49">
        <v>603</v>
      </c>
      <c r="B88" s="50">
        <v>0.01</v>
      </c>
      <c r="C88" s="49" t="s">
        <v>2463</v>
      </c>
      <c r="D88" s="49" t="s">
        <v>2434</v>
      </c>
      <c r="E88" s="49" t="s">
        <v>2435</v>
      </c>
      <c r="F88" s="49" t="s">
        <v>2587</v>
      </c>
      <c r="G88" s="62" t="s">
        <v>2567</v>
      </c>
      <c r="H88" s="56" t="s">
        <v>2656</v>
      </c>
      <c r="I88">
        <v>3</v>
      </c>
    </row>
    <row r="89" spans="1:9" x14ac:dyDescent="0.25">
      <c r="A89" s="49">
        <v>935</v>
      </c>
      <c r="B89" s="50">
        <v>0.01</v>
      </c>
      <c r="C89" s="49" t="s">
        <v>2490</v>
      </c>
      <c r="D89" s="49" t="s">
        <v>2434</v>
      </c>
      <c r="E89" s="49" t="s">
        <v>2435</v>
      </c>
      <c r="F89" s="49" t="s">
        <v>2587</v>
      </c>
      <c r="G89" s="63" t="s">
        <v>2567</v>
      </c>
      <c r="H89" s="56" t="s">
        <v>2656</v>
      </c>
      <c r="I89">
        <v>3</v>
      </c>
    </row>
    <row r="90" spans="1:9" x14ac:dyDescent="0.25">
      <c r="A90" s="49">
        <v>1262</v>
      </c>
      <c r="B90" s="50">
        <v>0.01</v>
      </c>
      <c r="C90" s="49" t="s">
        <v>2396</v>
      </c>
      <c r="D90" s="49" t="s">
        <v>2434</v>
      </c>
      <c r="E90" s="49" t="s">
        <v>2435</v>
      </c>
      <c r="F90" s="49" t="s">
        <v>2587</v>
      </c>
      <c r="G90" s="63" t="s">
        <v>2567</v>
      </c>
      <c r="H90" s="56" t="s">
        <v>2656</v>
      </c>
      <c r="I90">
        <v>3</v>
      </c>
    </row>
    <row r="91" spans="1:9" x14ac:dyDescent="0.25">
      <c r="A91" s="49">
        <v>618</v>
      </c>
      <c r="B91" s="50">
        <v>0.01</v>
      </c>
      <c r="C91" s="49" t="s">
        <v>2463</v>
      </c>
      <c r="D91" s="49" t="s">
        <v>2434</v>
      </c>
      <c r="E91" s="49" t="s">
        <v>2436</v>
      </c>
      <c r="F91" s="49" t="s">
        <v>2587</v>
      </c>
      <c r="G91" s="63" t="s">
        <v>2568</v>
      </c>
      <c r="H91" s="56" t="s">
        <v>2656</v>
      </c>
      <c r="I91">
        <v>3</v>
      </c>
    </row>
    <row r="92" spans="1:9" x14ac:dyDescent="0.25">
      <c r="A92" s="49">
        <v>943</v>
      </c>
      <c r="B92" s="50">
        <v>0.01</v>
      </c>
      <c r="C92" s="49" t="s">
        <v>2490</v>
      </c>
      <c r="D92" s="49" t="s">
        <v>2434</v>
      </c>
      <c r="E92" s="49" t="s">
        <v>2436</v>
      </c>
      <c r="F92" s="49" t="s">
        <v>2587</v>
      </c>
      <c r="G92" s="62" t="s">
        <v>2568</v>
      </c>
      <c r="H92" s="56" t="s">
        <v>2656</v>
      </c>
      <c r="I92">
        <v>3</v>
      </c>
    </row>
    <row r="93" spans="1:9" x14ac:dyDescent="0.25">
      <c r="A93" s="49">
        <v>1270</v>
      </c>
      <c r="B93" s="50">
        <v>0.01</v>
      </c>
      <c r="C93" s="49" t="s">
        <v>2396</v>
      </c>
      <c r="D93" s="49" t="s">
        <v>2434</v>
      </c>
      <c r="E93" s="49" t="s">
        <v>2436</v>
      </c>
      <c r="F93" s="49" t="s">
        <v>2587</v>
      </c>
      <c r="G93" s="62" t="s">
        <v>2568</v>
      </c>
      <c r="H93" s="56" t="s">
        <v>2656</v>
      </c>
      <c r="I93">
        <v>3</v>
      </c>
    </row>
    <row r="94" spans="1:9" x14ac:dyDescent="0.25">
      <c r="A94" s="49">
        <v>684</v>
      </c>
      <c r="B94" s="50">
        <v>0.01</v>
      </c>
      <c r="C94" s="49" t="s">
        <v>2463</v>
      </c>
      <c r="D94" s="49" t="s">
        <v>2434</v>
      </c>
      <c r="E94" s="49" t="s">
        <v>2453</v>
      </c>
      <c r="F94" s="49" t="s">
        <v>2587</v>
      </c>
      <c r="G94" s="62" t="s">
        <v>2578</v>
      </c>
      <c r="H94" s="56" t="s">
        <v>2656</v>
      </c>
      <c r="I94">
        <v>3</v>
      </c>
    </row>
    <row r="95" spans="1:9" x14ac:dyDescent="0.25">
      <c r="A95" s="49">
        <v>1013</v>
      </c>
      <c r="B95" s="50">
        <v>0.01</v>
      </c>
      <c r="C95" s="49" t="s">
        <v>2490</v>
      </c>
      <c r="D95" s="49" t="s">
        <v>2434</v>
      </c>
      <c r="E95" s="49" t="s">
        <v>2453</v>
      </c>
      <c r="F95" s="49" t="s">
        <v>2587</v>
      </c>
      <c r="G95" s="62" t="s">
        <v>2578</v>
      </c>
      <c r="H95" s="56" t="s">
        <v>2656</v>
      </c>
      <c r="I95">
        <v>3</v>
      </c>
    </row>
    <row r="96" spans="1:9" x14ac:dyDescent="0.25">
      <c r="A96" s="49">
        <v>1340</v>
      </c>
      <c r="B96" s="50">
        <v>0.01</v>
      </c>
      <c r="C96" s="49" t="s">
        <v>2396</v>
      </c>
      <c r="D96" s="49" t="s">
        <v>2434</v>
      </c>
      <c r="E96" s="49" t="s">
        <v>2453</v>
      </c>
      <c r="F96" s="49" t="s">
        <v>2587</v>
      </c>
      <c r="G96" s="62" t="s">
        <v>2578</v>
      </c>
      <c r="H96" s="56" t="s">
        <v>2656</v>
      </c>
      <c r="I96">
        <v>3</v>
      </c>
    </row>
    <row r="97" spans="1:9" x14ac:dyDescent="0.25">
      <c r="A97" s="49">
        <v>670</v>
      </c>
      <c r="B97" s="50">
        <v>0.01</v>
      </c>
      <c r="C97" s="49" t="s">
        <v>2463</v>
      </c>
      <c r="D97" s="49" t="s">
        <v>2433</v>
      </c>
      <c r="E97" s="49" t="s">
        <v>2452</v>
      </c>
      <c r="F97" s="49" t="s">
        <v>2566</v>
      </c>
      <c r="G97" s="62" t="s">
        <v>2592</v>
      </c>
      <c r="H97" s="56" t="s">
        <v>2656</v>
      </c>
      <c r="I97">
        <v>3</v>
      </c>
    </row>
    <row r="98" spans="1:9" x14ac:dyDescent="0.25">
      <c r="A98" s="49">
        <v>999</v>
      </c>
      <c r="B98" s="50">
        <v>0.01</v>
      </c>
      <c r="C98" s="49" t="s">
        <v>2490</v>
      </c>
      <c r="D98" s="49" t="s">
        <v>2433</v>
      </c>
      <c r="E98" s="49" t="s">
        <v>2452</v>
      </c>
      <c r="F98" s="49" t="s">
        <v>2566</v>
      </c>
      <c r="G98" s="62" t="s">
        <v>2592</v>
      </c>
      <c r="H98" s="56" t="s">
        <v>2656</v>
      </c>
      <c r="I98">
        <v>3</v>
      </c>
    </row>
    <row r="99" spans="1:9" x14ac:dyDescent="0.25">
      <c r="A99" s="49">
        <v>1326</v>
      </c>
      <c r="B99" s="50">
        <v>0.01</v>
      </c>
      <c r="C99" s="49" t="s">
        <v>2396</v>
      </c>
      <c r="D99" s="49" t="s">
        <v>2433</v>
      </c>
      <c r="E99" s="49" t="s">
        <v>2452</v>
      </c>
      <c r="F99" s="49" t="s">
        <v>2566</v>
      </c>
      <c r="G99" s="62" t="s">
        <v>2592</v>
      </c>
      <c r="H99" s="56" t="s">
        <v>2656</v>
      </c>
      <c r="I99">
        <v>3</v>
      </c>
    </row>
    <row r="100" spans="1:9" x14ac:dyDescent="0.25">
      <c r="A100" s="49">
        <v>671</v>
      </c>
      <c r="B100" s="50">
        <v>0.01</v>
      </c>
      <c r="C100" s="49" t="s">
        <v>2463</v>
      </c>
      <c r="D100" s="49" t="s">
        <v>2435</v>
      </c>
      <c r="E100" s="49" t="s">
        <v>2452</v>
      </c>
      <c r="F100" s="49" t="s">
        <v>2567</v>
      </c>
      <c r="G100" s="62" t="s">
        <v>2592</v>
      </c>
      <c r="H100" s="56" t="s">
        <v>2656</v>
      </c>
      <c r="I100">
        <v>3</v>
      </c>
    </row>
    <row r="101" spans="1:9" x14ac:dyDescent="0.25">
      <c r="A101" s="49">
        <v>1000</v>
      </c>
      <c r="B101" s="50">
        <v>0.01</v>
      </c>
      <c r="C101" s="49" t="s">
        <v>2490</v>
      </c>
      <c r="D101" s="49" t="s">
        <v>2435</v>
      </c>
      <c r="E101" s="49" t="s">
        <v>2452</v>
      </c>
      <c r="F101" s="49" t="s">
        <v>2567</v>
      </c>
      <c r="G101" s="62" t="s">
        <v>2592</v>
      </c>
      <c r="H101" s="56" t="s">
        <v>2656</v>
      </c>
      <c r="I101">
        <v>3</v>
      </c>
    </row>
    <row r="102" spans="1:9" x14ac:dyDescent="0.25">
      <c r="A102" s="49">
        <v>1327</v>
      </c>
      <c r="B102" s="50">
        <v>0.01</v>
      </c>
      <c r="C102" s="49" t="s">
        <v>2396</v>
      </c>
      <c r="D102" s="49" t="s">
        <v>2435</v>
      </c>
      <c r="E102" s="49" t="s">
        <v>2452</v>
      </c>
      <c r="F102" s="49" t="s">
        <v>2567</v>
      </c>
      <c r="G102" s="62" t="s">
        <v>2592</v>
      </c>
      <c r="H102" s="56" t="s">
        <v>2656</v>
      </c>
      <c r="I102">
        <v>3</v>
      </c>
    </row>
    <row r="103" spans="1:9" x14ac:dyDescent="0.25">
      <c r="A103" s="49">
        <v>672</v>
      </c>
      <c r="B103" s="50">
        <v>0.01</v>
      </c>
      <c r="C103" s="49" t="s">
        <v>2463</v>
      </c>
      <c r="D103" s="49" t="s">
        <v>2436</v>
      </c>
      <c r="E103" s="49" t="s">
        <v>2452</v>
      </c>
      <c r="F103" s="49" t="s">
        <v>2568</v>
      </c>
      <c r="G103" s="62" t="s">
        <v>2592</v>
      </c>
      <c r="H103" s="56" t="s">
        <v>2656</v>
      </c>
      <c r="I103">
        <v>3</v>
      </c>
    </row>
    <row r="104" spans="1:9" x14ac:dyDescent="0.25">
      <c r="A104" s="49">
        <v>1001</v>
      </c>
      <c r="B104" s="50">
        <v>0.01</v>
      </c>
      <c r="C104" s="49" t="s">
        <v>2490</v>
      </c>
      <c r="D104" s="49" t="s">
        <v>2436</v>
      </c>
      <c r="E104" s="49" t="s">
        <v>2452</v>
      </c>
      <c r="F104" s="49" t="s">
        <v>2568</v>
      </c>
      <c r="G104" s="62" t="s">
        <v>2592</v>
      </c>
      <c r="H104" s="56" t="s">
        <v>2656</v>
      </c>
      <c r="I104">
        <v>3</v>
      </c>
    </row>
    <row r="105" spans="1:9" x14ac:dyDescent="0.25">
      <c r="A105" s="49">
        <v>1328</v>
      </c>
      <c r="B105" s="50">
        <v>0.01</v>
      </c>
      <c r="C105" s="49" t="s">
        <v>2396</v>
      </c>
      <c r="D105" s="49" t="s">
        <v>2436</v>
      </c>
      <c r="E105" s="49" t="s">
        <v>2452</v>
      </c>
      <c r="F105" s="49" t="s">
        <v>2568</v>
      </c>
      <c r="G105" s="62" t="s">
        <v>2592</v>
      </c>
      <c r="H105" s="56" t="s">
        <v>2656</v>
      </c>
      <c r="I105">
        <v>3</v>
      </c>
    </row>
    <row r="106" spans="1:9" x14ac:dyDescent="0.25">
      <c r="A106" s="49">
        <v>266</v>
      </c>
      <c r="B106" s="50">
        <v>0.01</v>
      </c>
      <c r="C106" s="49" t="s">
        <v>2396</v>
      </c>
      <c r="D106" s="49" t="s">
        <v>2412</v>
      </c>
      <c r="E106" s="49" t="s">
        <v>2414</v>
      </c>
      <c r="F106" s="49" t="s">
        <v>2563</v>
      </c>
      <c r="G106" s="53" t="s">
        <v>2600</v>
      </c>
      <c r="H106" s="56" t="s">
        <v>2305</v>
      </c>
      <c r="I106">
        <v>4</v>
      </c>
    </row>
    <row r="107" spans="1:9" x14ac:dyDescent="0.25">
      <c r="A107" s="49">
        <v>1447</v>
      </c>
      <c r="B107" s="50">
        <v>0.01</v>
      </c>
      <c r="C107" s="49" t="s">
        <v>2463</v>
      </c>
      <c r="D107" s="49" t="s">
        <v>2412</v>
      </c>
      <c r="E107" s="49" t="s">
        <v>2414</v>
      </c>
      <c r="F107" s="49" t="s">
        <v>2563</v>
      </c>
      <c r="G107" s="53" t="s">
        <v>2600</v>
      </c>
      <c r="H107" s="56" t="s">
        <v>2305</v>
      </c>
      <c r="I107">
        <v>4</v>
      </c>
    </row>
    <row r="108" spans="1:9" x14ac:dyDescent="0.25">
      <c r="A108" s="49">
        <v>1620</v>
      </c>
      <c r="B108" s="50">
        <v>0.01</v>
      </c>
      <c r="C108" s="49" t="s">
        <v>2490</v>
      </c>
      <c r="D108" s="49" t="s">
        <v>2412</v>
      </c>
      <c r="E108" s="49" t="s">
        <v>2414</v>
      </c>
      <c r="F108" s="49" t="s">
        <v>2563</v>
      </c>
      <c r="G108" s="53" t="s">
        <v>2600</v>
      </c>
      <c r="H108" s="56" t="s">
        <v>2305</v>
      </c>
      <c r="I108">
        <v>4</v>
      </c>
    </row>
    <row r="109" spans="1:9" x14ac:dyDescent="0.25">
      <c r="A109" s="49">
        <v>265</v>
      </c>
      <c r="B109" s="50">
        <v>0.01</v>
      </c>
      <c r="C109" s="49" t="s">
        <v>2396</v>
      </c>
      <c r="D109" s="49" t="s">
        <v>2412</v>
      </c>
      <c r="E109" s="49" t="s">
        <v>2413</v>
      </c>
      <c r="F109" s="49" t="s">
        <v>2563</v>
      </c>
      <c r="G109" s="62" t="s">
        <v>2601</v>
      </c>
      <c r="H109" s="56" t="s">
        <v>2305</v>
      </c>
      <c r="I109">
        <v>4</v>
      </c>
    </row>
    <row r="110" spans="1:9" x14ac:dyDescent="0.25">
      <c r="A110" s="49">
        <v>1446</v>
      </c>
      <c r="B110" s="50">
        <v>0.01</v>
      </c>
      <c r="C110" s="49" t="s">
        <v>2463</v>
      </c>
      <c r="D110" s="49" t="s">
        <v>2412</v>
      </c>
      <c r="E110" s="49" t="s">
        <v>2413</v>
      </c>
      <c r="F110" s="49" t="s">
        <v>2563</v>
      </c>
      <c r="G110" s="62" t="s">
        <v>2601</v>
      </c>
      <c r="H110" s="56" t="s">
        <v>2305</v>
      </c>
      <c r="I110">
        <v>4</v>
      </c>
    </row>
    <row r="111" spans="1:9" x14ac:dyDescent="0.25">
      <c r="A111" s="49">
        <v>1619</v>
      </c>
      <c r="B111" s="50">
        <v>0.01</v>
      </c>
      <c r="C111" s="49" t="s">
        <v>2490</v>
      </c>
      <c r="D111" s="49" t="s">
        <v>2412</v>
      </c>
      <c r="E111" s="49" t="s">
        <v>2413</v>
      </c>
      <c r="F111" s="49" t="s">
        <v>2563</v>
      </c>
      <c r="G111" s="62" t="s">
        <v>2601</v>
      </c>
      <c r="H111" s="56" t="s">
        <v>2305</v>
      </c>
      <c r="I111">
        <v>4</v>
      </c>
    </row>
    <row r="112" spans="1:9" x14ac:dyDescent="0.25">
      <c r="A112" s="65">
        <v>286</v>
      </c>
      <c r="B112" s="66">
        <v>0.01</v>
      </c>
      <c r="C112" s="65" t="s">
        <v>2396</v>
      </c>
      <c r="D112" s="65" t="s">
        <v>2412</v>
      </c>
      <c r="E112" s="65" t="s">
        <v>2420</v>
      </c>
      <c r="F112" s="65" t="s">
        <v>2563</v>
      </c>
      <c r="G112" s="67" t="s">
        <v>2602</v>
      </c>
      <c r="H112" s="68" t="s">
        <v>2305</v>
      </c>
      <c r="I112">
        <v>4</v>
      </c>
    </row>
    <row r="113" spans="1:9" x14ac:dyDescent="0.25">
      <c r="A113" s="65">
        <v>1467</v>
      </c>
      <c r="B113" s="66">
        <v>0.01</v>
      </c>
      <c r="C113" s="65" t="s">
        <v>2463</v>
      </c>
      <c r="D113" s="65" t="s">
        <v>2412</v>
      </c>
      <c r="E113" s="65" t="s">
        <v>2420</v>
      </c>
      <c r="F113" s="65" t="s">
        <v>2563</v>
      </c>
      <c r="G113" s="67" t="s">
        <v>2602</v>
      </c>
      <c r="H113" s="68" t="s">
        <v>2305</v>
      </c>
      <c r="I113">
        <v>4</v>
      </c>
    </row>
    <row r="114" spans="1:9" x14ac:dyDescent="0.25">
      <c r="A114" s="65">
        <v>1640</v>
      </c>
      <c r="B114" s="66">
        <v>0.01</v>
      </c>
      <c r="C114" s="65" t="s">
        <v>2490</v>
      </c>
      <c r="D114" s="65" t="s">
        <v>2412</v>
      </c>
      <c r="E114" s="65" t="s">
        <v>2420</v>
      </c>
      <c r="F114" s="65" t="s">
        <v>2563</v>
      </c>
      <c r="G114" s="67" t="s">
        <v>2602</v>
      </c>
      <c r="H114" s="68" t="s">
        <v>2305</v>
      </c>
      <c r="I114">
        <v>4</v>
      </c>
    </row>
    <row r="115" spans="1:9" x14ac:dyDescent="0.25">
      <c r="A115" s="65">
        <v>469</v>
      </c>
      <c r="B115" s="66">
        <v>0.01</v>
      </c>
      <c r="C115" s="65" t="s">
        <v>2463</v>
      </c>
      <c r="D115" s="65" t="s">
        <v>2456</v>
      </c>
      <c r="E115" s="65" t="s">
        <v>2413</v>
      </c>
      <c r="F115" s="65" t="s">
        <v>2564</v>
      </c>
      <c r="G115" s="67" t="s">
        <v>2601</v>
      </c>
      <c r="H115" s="68" t="s">
        <v>2305</v>
      </c>
      <c r="I115">
        <v>4</v>
      </c>
    </row>
    <row r="116" spans="1:9" x14ac:dyDescent="0.25">
      <c r="A116" s="65">
        <v>810</v>
      </c>
      <c r="B116" s="66">
        <v>0.01</v>
      </c>
      <c r="C116" s="65" t="s">
        <v>2490</v>
      </c>
      <c r="D116" s="65" t="s">
        <v>2456</v>
      </c>
      <c r="E116" s="65" t="s">
        <v>2413</v>
      </c>
      <c r="F116" s="65" t="s">
        <v>2564</v>
      </c>
      <c r="G116" s="74" t="s">
        <v>2601</v>
      </c>
      <c r="H116" s="68" t="s">
        <v>2305</v>
      </c>
      <c r="I116">
        <v>4</v>
      </c>
    </row>
    <row r="117" spans="1:9" x14ac:dyDescent="0.25">
      <c r="A117" s="65">
        <v>1139</v>
      </c>
      <c r="B117" s="66">
        <v>0.01</v>
      </c>
      <c r="C117" s="65" t="s">
        <v>2396</v>
      </c>
      <c r="D117" s="65" t="s">
        <v>2456</v>
      </c>
      <c r="E117" s="65" t="s">
        <v>2413</v>
      </c>
      <c r="F117" s="65" t="s">
        <v>2564</v>
      </c>
      <c r="G117" s="74" t="s">
        <v>2601</v>
      </c>
      <c r="H117" s="68" t="s">
        <v>2305</v>
      </c>
      <c r="I117">
        <v>4</v>
      </c>
    </row>
    <row r="118" spans="1:9" x14ac:dyDescent="0.25">
      <c r="A118" s="65">
        <v>526</v>
      </c>
      <c r="B118" s="66">
        <v>0.01</v>
      </c>
      <c r="C118" s="65" t="s">
        <v>2463</v>
      </c>
      <c r="D118" s="65" t="s">
        <v>2456</v>
      </c>
      <c r="E118" s="65" t="s">
        <v>2420</v>
      </c>
      <c r="F118" s="65" t="s">
        <v>2564</v>
      </c>
      <c r="G118" s="74" t="s">
        <v>2602</v>
      </c>
      <c r="H118" s="68" t="s">
        <v>2305</v>
      </c>
      <c r="I118">
        <v>4</v>
      </c>
    </row>
    <row r="119" spans="1:9" x14ac:dyDescent="0.25">
      <c r="A119" s="65">
        <v>871</v>
      </c>
      <c r="B119" s="66">
        <v>0.01</v>
      </c>
      <c r="C119" s="65" t="s">
        <v>2490</v>
      </c>
      <c r="D119" s="65" t="s">
        <v>2456</v>
      </c>
      <c r="E119" s="65" t="s">
        <v>2420</v>
      </c>
      <c r="F119" s="65" t="s">
        <v>2564</v>
      </c>
      <c r="G119" s="67" t="s">
        <v>2602</v>
      </c>
      <c r="H119" s="68" t="s">
        <v>2305</v>
      </c>
      <c r="I119">
        <v>4</v>
      </c>
    </row>
    <row r="120" spans="1:9" x14ac:dyDescent="0.25">
      <c r="A120" s="65">
        <v>1200</v>
      </c>
      <c r="B120" s="66">
        <v>0.01</v>
      </c>
      <c r="C120" s="65" t="s">
        <v>2396</v>
      </c>
      <c r="D120" s="65" t="s">
        <v>2456</v>
      </c>
      <c r="E120" s="65" t="s">
        <v>2420</v>
      </c>
      <c r="F120" s="65" t="s">
        <v>2564</v>
      </c>
      <c r="G120" s="67" t="s">
        <v>2602</v>
      </c>
      <c r="H120" s="68" t="s">
        <v>2305</v>
      </c>
      <c r="I120">
        <v>4</v>
      </c>
    </row>
    <row r="121" spans="1:9" x14ac:dyDescent="0.25">
      <c r="A121" s="49">
        <v>380</v>
      </c>
      <c r="B121" s="50">
        <v>0.01</v>
      </c>
      <c r="C121" s="49" t="s">
        <v>2396</v>
      </c>
      <c r="D121" s="49" t="s">
        <v>2414</v>
      </c>
      <c r="E121" s="49" t="s">
        <v>2456</v>
      </c>
      <c r="F121" s="49" t="s">
        <v>2565</v>
      </c>
      <c r="G121" s="62" t="s">
        <v>2601</v>
      </c>
      <c r="H121" s="56" t="s">
        <v>2305</v>
      </c>
      <c r="I121">
        <v>4</v>
      </c>
    </row>
    <row r="122" spans="1:9" x14ac:dyDescent="0.25">
      <c r="A122" s="49">
        <v>1567</v>
      </c>
      <c r="B122" s="50">
        <v>0.01</v>
      </c>
      <c r="C122" s="49" t="s">
        <v>2463</v>
      </c>
      <c r="D122" s="49" t="s">
        <v>2414</v>
      </c>
      <c r="E122" s="49" t="s">
        <v>2456</v>
      </c>
      <c r="F122" s="49" t="s">
        <v>2565</v>
      </c>
      <c r="G122" s="62" t="s">
        <v>2601</v>
      </c>
      <c r="H122" s="56" t="s">
        <v>2305</v>
      </c>
      <c r="I122">
        <v>4</v>
      </c>
    </row>
    <row r="123" spans="1:9" x14ac:dyDescent="0.25">
      <c r="A123" s="49">
        <v>1727</v>
      </c>
      <c r="B123" s="50">
        <v>0.01</v>
      </c>
      <c r="C123" s="49" t="s">
        <v>2490</v>
      </c>
      <c r="D123" s="49" t="s">
        <v>2414</v>
      </c>
      <c r="E123" s="49" t="s">
        <v>2456</v>
      </c>
      <c r="F123" s="49" t="s">
        <v>2565</v>
      </c>
      <c r="G123" s="62" t="s">
        <v>2601</v>
      </c>
      <c r="H123" s="56" t="s">
        <v>2305</v>
      </c>
      <c r="I123">
        <v>4</v>
      </c>
    </row>
    <row r="124" spans="1:9" x14ac:dyDescent="0.25">
      <c r="A124" s="49">
        <v>207</v>
      </c>
      <c r="B124" s="50">
        <v>0.01</v>
      </c>
      <c r="C124" s="49" t="s">
        <v>2376</v>
      </c>
      <c r="D124" s="49" t="s">
        <v>2395</v>
      </c>
      <c r="E124" s="49" t="s">
        <v>2385</v>
      </c>
      <c r="F124" s="49" t="s">
        <v>2537</v>
      </c>
      <c r="G124" s="55" t="s">
        <v>2306</v>
      </c>
      <c r="H124" s="56" t="s">
        <v>2305</v>
      </c>
      <c r="I124">
        <v>4</v>
      </c>
    </row>
    <row r="125" spans="1:9" x14ac:dyDescent="0.25">
      <c r="A125" s="49">
        <v>228</v>
      </c>
      <c r="B125" s="50">
        <v>0.01</v>
      </c>
      <c r="C125" s="49" t="s">
        <v>2390</v>
      </c>
      <c r="D125" s="49" t="s">
        <v>2395</v>
      </c>
      <c r="E125" s="49" t="s">
        <v>2385</v>
      </c>
      <c r="F125" s="49" t="s">
        <v>2537</v>
      </c>
      <c r="G125" s="55" t="s">
        <v>2306</v>
      </c>
      <c r="H125" s="56" t="s">
        <v>2305</v>
      </c>
      <c r="I125">
        <v>4</v>
      </c>
    </row>
    <row r="126" spans="1:9" x14ac:dyDescent="0.25">
      <c r="A126" s="49">
        <v>722</v>
      </c>
      <c r="B126" s="50">
        <v>0.01</v>
      </c>
      <c r="C126" s="49" t="s">
        <v>2463</v>
      </c>
      <c r="D126" s="49" t="s">
        <v>2395</v>
      </c>
      <c r="E126" s="49" t="s">
        <v>2385</v>
      </c>
      <c r="F126" s="49" t="s">
        <v>2537</v>
      </c>
      <c r="G126" s="55" t="s">
        <v>2306</v>
      </c>
      <c r="H126" s="56" t="s">
        <v>2305</v>
      </c>
      <c r="I126">
        <v>4</v>
      </c>
    </row>
    <row r="127" spans="1:9" x14ac:dyDescent="0.25">
      <c r="A127" s="49">
        <v>1051</v>
      </c>
      <c r="B127" s="50">
        <v>0.01</v>
      </c>
      <c r="C127" s="49" t="s">
        <v>2490</v>
      </c>
      <c r="D127" s="49" t="s">
        <v>2395</v>
      </c>
      <c r="E127" s="49" t="s">
        <v>2385</v>
      </c>
      <c r="F127" s="49" t="s">
        <v>2537</v>
      </c>
      <c r="G127" s="55" t="s">
        <v>2306</v>
      </c>
      <c r="H127" s="56" t="s">
        <v>2305</v>
      </c>
      <c r="I127">
        <v>4</v>
      </c>
    </row>
    <row r="128" spans="1:9" x14ac:dyDescent="0.25">
      <c r="A128" s="49">
        <v>1378</v>
      </c>
      <c r="B128" s="50">
        <v>0.01</v>
      </c>
      <c r="C128" s="49" t="s">
        <v>2396</v>
      </c>
      <c r="D128" s="49" t="s">
        <v>2395</v>
      </c>
      <c r="E128" s="49" t="s">
        <v>2385</v>
      </c>
      <c r="F128" s="49" t="s">
        <v>2537</v>
      </c>
      <c r="G128" s="55" t="s">
        <v>2306</v>
      </c>
      <c r="H128" s="56" t="s">
        <v>2305</v>
      </c>
      <c r="I128">
        <v>4</v>
      </c>
    </row>
    <row r="129" spans="1:9" x14ac:dyDescent="0.25">
      <c r="A129" s="49">
        <v>194</v>
      </c>
      <c r="B129" s="50">
        <v>0.01</v>
      </c>
      <c r="C129" s="49" t="s">
        <v>2376</v>
      </c>
      <c r="D129" s="49" t="s">
        <v>2395</v>
      </c>
      <c r="E129" s="49" t="s">
        <v>2382</v>
      </c>
      <c r="F129" s="49" t="s">
        <v>2537</v>
      </c>
      <c r="G129" s="62" t="s">
        <v>2308</v>
      </c>
      <c r="H129" s="56" t="s">
        <v>2305</v>
      </c>
      <c r="I129">
        <v>4</v>
      </c>
    </row>
    <row r="130" spans="1:9" x14ac:dyDescent="0.25">
      <c r="A130" s="49">
        <v>215</v>
      </c>
      <c r="B130" s="50">
        <v>0.01</v>
      </c>
      <c r="C130" s="49" t="s">
        <v>2390</v>
      </c>
      <c r="D130" s="49" t="s">
        <v>2395</v>
      </c>
      <c r="E130" s="49" t="s">
        <v>2382</v>
      </c>
      <c r="F130" s="49" t="s">
        <v>2537</v>
      </c>
      <c r="G130" s="62" t="s">
        <v>2308</v>
      </c>
      <c r="H130" s="56" t="s">
        <v>2305</v>
      </c>
      <c r="I130">
        <v>4</v>
      </c>
    </row>
    <row r="131" spans="1:9" x14ac:dyDescent="0.25">
      <c r="A131" s="49">
        <v>463</v>
      </c>
      <c r="B131" s="50">
        <v>0.01</v>
      </c>
      <c r="C131" s="49" t="s">
        <v>2463</v>
      </c>
      <c r="D131" s="49" t="s">
        <v>2395</v>
      </c>
      <c r="E131" s="49" t="s">
        <v>2382</v>
      </c>
      <c r="F131" s="49" t="s">
        <v>2537</v>
      </c>
      <c r="G131" s="62" t="s">
        <v>2308</v>
      </c>
      <c r="H131" s="56" t="s">
        <v>2305</v>
      </c>
      <c r="I131">
        <v>4</v>
      </c>
    </row>
    <row r="132" spans="1:9" x14ac:dyDescent="0.25">
      <c r="A132" s="49">
        <v>804</v>
      </c>
      <c r="B132" s="50">
        <v>0.01</v>
      </c>
      <c r="C132" s="49" t="s">
        <v>2490</v>
      </c>
      <c r="D132" s="49" t="s">
        <v>2395</v>
      </c>
      <c r="E132" s="49" t="s">
        <v>2382</v>
      </c>
      <c r="F132" s="49" t="s">
        <v>2537</v>
      </c>
      <c r="G132" s="62" t="s">
        <v>2308</v>
      </c>
      <c r="H132" s="56" t="s">
        <v>2305</v>
      </c>
      <c r="I132">
        <v>4</v>
      </c>
    </row>
    <row r="133" spans="1:9" x14ac:dyDescent="0.25">
      <c r="A133" s="49">
        <v>1133</v>
      </c>
      <c r="B133" s="50">
        <v>0.01</v>
      </c>
      <c r="C133" s="49" t="s">
        <v>2396</v>
      </c>
      <c r="D133" s="49" t="s">
        <v>2395</v>
      </c>
      <c r="E133" s="49" t="s">
        <v>2382</v>
      </c>
      <c r="F133" s="49" t="s">
        <v>2537</v>
      </c>
      <c r="G133" s="62" t="s">
        <v>2308</v>
      </c>
      <c r="H133" s="56" t="s">
        <v>2305</v>
      </c>
      <c r="I133">
        <v>4</v>
      </c>
    </row>
    <row r="134" spans="1:9" x14ac:dyDescent="0.25">
      <c r="A134" s="49">
        <v>206</v>
      </c>
      <c r="B134" s="50">
        <v>0.01</v>
      </c>
      <c r="C134" s="49" t="s">
        <v>2376</v>
      </c>
      <c r="D134" s="49" t="s">
        <v>2395</v>
      </c>
      <c r="E134" s="49" t="s">
        <v>2377</v>
      </c>
      <c r="F134" s="49" t="s">
        <v>2537</v>
      </c>
      <c r="G134" s="55" t="s">
        <v>2311</v>
      </c>
      <c r="H134" s="56" t="s">
        <v>2305</v>
      </c>
      <c r="I134">
        <v>4</v>
      </c>
    </row>
    <row r="135" spans="1:9" x14ac:dyDescent="0.25">
      <c r="A135" s="49">
        <v>227</v>
      </c>
      <c r="B135" s="50">
        <v>0.01</v>
      </c>
      <c r="C135" s="49" t="s">
        <v>2390</v>
      </c>
      <c r="D135" s="49" t="s">
        <v>2395</v>
      </c>
      <c r="E135" s="49" t="s">
        <v>2377</v>
      </c>
      <c r="F135" s="49" t="s">
        <v>2537</v>
      </c>
      <c r="G135" s="55" t="s">
        <v>2311</v>
      </c>
      <c r="H135" s="56" t="s">
        <v>2305</v>
      </c>
      <c r="I135">
        <v>4</v>
      </c>
    </row>
    <row r="136" spans="1:9" x14ac:dyDescent="0.25">
      <c r="A136" s="49">
        <v>666</v>
      </c>
      <c r="B136" s="50">
        <v>0.01</v>
      </c>
      <c r="C136" s="49" t="s">
        <v>2463</v>
      </c>
      <c r="D136" s="49" t="s">
        <v>2395</v>
      </c>
      <c r="E136" s="49" t="s">
        <v>2377</v>
      </c>
      <c r="F136" s="49" t="s">
        <v>2537</v>
      </c>
      <c r="G136" s="55" t="s">
        <v>2311</v>
      </c>
      <c r="H136" s="56" t="s">
        <v>2305</v>
      </c>
      <c r="I136">
        <v>4</v>
      </c>
    </row>
    <row r="137" spans="1:9" x14ac:dyDescent="0.25">
      <c r="A137" s="49">
        <v>991</v>
      </c>
      <c r="B137" s="50">
        <v>0.01</v>
      </c>
      <c r="C137" s="49" t="s">
        <v>2490</v>
      </c>
      <c r="D137" s="49" t="s">
        <v>2395</v>
      </c>
      <c r="E137" s="49" t="s">
        <v>2377</v>
      </c>
      <c r="F137" s="49" t="s">
        <v>2537</v>
      </c>
      <c r="G137" s="55" t="s">
        <v>2311</v>
      </c>
      <c r="H137" s="56" t="s">
        <v>2305</v>
      </c>
      <c r="I137">
        <v>4</v>
      </c>
    </row>
    <row r="138" spans="1:9" x14ac:dyDescent="0.25">
      <c r="A138" s="49">
        <v>1318</v>
      </c>
      <c r="B138" s="50">
        <v>0.01</v>
      </c>
      <c r="C138" s="49" t="s">
        <v>2396</v>
      </c>
      <c r="D138" s="49" t="s">
        <v>2395</v>
      </c>
      <c r="E138" s="49" t="s">
        <v>2377</v>
      </c>
      <c r="F138" s="49" t="s">
        <v>2537</v>
      </c>
      <c r="G138" s="55" t="s">
        <v>2311</v>
      </c>
      <c r="H138" s="56" t="s">
        <v>2305</v>
      </c>
      <c r="I138">
        <v>4</v>
      </c>
    </row>
    <row r="139" spans="1:9" x14ac:dyDescent="0.25">
      <c r="A139" s="49">
        <v>195</v>
      </c>
      <c r="B139" s="50">
        <v>0.01</v>
      </c>
      <c r="C139" s="49" t="s">
        <v>2376</v>
      </c>
      <c r="D139" s="49" t="s">
        <v>2395</v>
      </c>
      <c r="E139" s="49" t="s">
        <v>2383</v>
      </c>
      <c r="F139" s="49" t="s">
        <v>2537</v>
      </c>
      <c r="G139" s="62" t="s">
        <v>2529</v>
      </c>
      <c r="H139" s="56" t="s">
        <v>2305</v>
      </c>
      <c r="I139">
        <v>4</v>
      </c>
    </row>
    <row r="140" spans="1:9" x14ac:dyDescent="0.25">
      <c r="A140" s="49">
        <v>216</v>
      </c>
      <c r="B140" s="50">
        <v>0.01</v>
      </c>
      <c r="C140" s="49" t="s">
        <v>2390</v>
      </c>
      <c r="D140" s="49" t="s">
        <v>2395</v>
      </c>
      <c r="E140" s="49" t="s">
        <v>2383</v>
      </c>
      <c r="F140" s="49" t="s">
        <v>2537</v>
      </c>
      <c r="G140" s="62" t="s">
        <v>2529</v>
      </c>
      <c r="H140" s="56" t="s">
        <v>2305</v>
      </c>
      <c r="I140">
        <v>4</v>
      </c>
    </row>
    <row r="141" spans="1:9" x14ac:dyDescent="0.25">
      <c r="A141" s="49">
        <v>467</v>
      </c>
      <c r="B141" s="50">
        <v>0.01</v>
      </c>
      <c r="C141" s="49" t="s">
        <v>2463</v>
      </c>
      <c r="D141" s="49" t="s">
        <v>2395</v>
      </c>
      <c r="E141" s="49" t="s">
        <v>2383</v>
      </c>
      <c r="F141" s="49" t="s">
        <v>2537</v>
      </c>
      <c r="G141" s="62" t="s">
        <v>2529</v>
      </c>
      <c r="H141" s="56" t="s">
        <v>2305</v>
      </c>
      <c r="I141">
        <v>4</v>
      </c>
    </row>
    <row r="142" spans="1:9" x14ac:dyDescent="0.25">
      <c r="A142" s="49">
        <v>808</v>
      </c>
      <c r="B142" s="50">
        <v>0.01</v>
      </c>
      <c r="C142" s="49" t="s">
        <v>2490</v>
      </c>
      <c r="D142" s="49" t="s">
        <v>2395</v>
      </c>
      <c r="E142" s="49" t="s">
        <v>2383</v>
      </c>
      <c r="F142" s="49" t="s">
        <v>2537</v>
      </c>
      <c r="G142" s="62" t="s">
        <v>2529</v>
      </c>
      <c r="H142" s="56" t="s">
        <v>2305</v>
      </c>
      <c r="I142">
        <v>4</v>
      </c>
    </row>
    <row r="143" spans="1:9" x14ac:dyDescent="0.25">
      <c r="A143" s="49">
        <v>1137</v>
      </c>
      <c r="B143" s="50">
        <v>0.01</v>
      </c>
      <c r="C143" s="49" t="s">
        <v>2396</v>
      </c>
      <c r="D143" s="49" t="s">
        <v>2395</v>
      </c>
      <c r="E143" s="49" t="s">
        <v>2383</v>
      </c>
      <c r="F143" s="49" t="s">
        <v>2537</v>
      </c>
      <c r="G143" s="63" t="s">
        <v>2529</v>
      </c>
      <c r="H143" s="56" t="s">
        <v>2305</v>
      </c>
      <c r="I143">
        <v>4</v>
      </c>
    </row>
    <row r="144" spans="1:9" x14ac:dyDescent="0.25">
      <c r="A144" s="49">
        <v>192</v>
      </c>
      <c r="B144" s="50">
        <v>0.01</v>
      </c>
      <c r="C144" s="49" t="s">
        <v>2376</v>
      </c>
      <c r="D144" s="49" t="s">
        <v>2395</v>
      </c>
      <c r="E144" s="49" t="s">
        <v>2380</v>
      </c>
      <c r="F144" s="49" t="s">
        <v>2537</v>
      </c>
      <c r="G144" s="63" t="s">
        <v>2530</v>
      </c>
      <c r="H144" s="56" t="s">
        <v>2305</v>
      </c>
      <c r="I144">
        <v>4</v>
      </c>
    </row>
    <row r="145" spans="1:9" x14ac:dyDescent="0.25">
      <c r="A145" s="49">
        <v>213</v>
      </c>
      <c r="B145" s="50">
        <v>0.01</v>
      </c>
      <c r="C145" s="49" t="s">
        <v>2390</v>
      </c>
      <c r="D145" s="49" t="s">
        <v>2395</v>
      </c>
      <c r="E145" s="49" t="s">
        <v>2380</v>
      </c>
      <c r="F145" s="49" t="s">
        <v>2537</v>
      </c>
      <c r="G145" s="63" t="s">
        <v>2530</v>
      </c>
      <c r="H145" s="56" t="s">
        <v>2305</v>
      </c>
      <c r="I145">
        <v>4</v>
      </c>
    </row>
    <row r="146" spans="1:9" x14ac:dyDescent="0.25">
      <c r="A146" s="49">
        <v>434</v>
      </c>
      <c r="B146" s="50">
        <v>0.01</v>
      </c>
      <c r="C146" s="49" t="s">
        <v>2463</v>
      </c>
      <c r="D146" s="49" t="s">
        <v>2395</v>
      </c>
      <c r="E146" s="49" t="s">
        <v>2380</v>
      </c>
      <c r="F146" s="49" t="s">
        <v>2537</v>
      </c>
      <c r="G146" s="62" t="s">
        <v>2530</v>
      </c>
      <c r="H146" s="56" t="s">
        <v>2305</v>
      </c>
      <c r="I146">
        <v>4</v>
      </c>
    </row>
    <row r="147" spans="1:9" x14ac:dyDescent="0.25">
      <c r="A147" s="49">
        <v>775</v>
      </c>
      <c r="B147" s="50">
        <v>0.01</v>
      </c>
      <c r="C147" s="49" t="s">
        <v>2490</v>
      </c>
      <c r="D147" s="49" t="s">
        <v>2395</v>
      </c>
      <c r="E147" s="49" t="s">
        <v>2380</v>
      </c>
      <c r="F147" s="49" t="s">
        <v>2537</v>
      </c>
      <c r="G147" s="62" t="s">
        <v>2530</v>
      </c>
      <c r="H147" s="56" t="s">
        <v>2305</v>
      </c>
      <c r="I147">
        <v>4</v>
      </c>
    </row>
    <row r="148" spans="1:9" x14ac:dyDescent="0.25">
      <c r="A148" s="49">
        <v>1104</v>
      </c>
      <c r="B148" s="50">
        <v>0.01</v>
      </c>
      <c r="C148" s="49" t="s">
        <v>2396</v>
      </c>
      <c r="D148" s="49" t="s">
        <v>2395</v>
      </c>
      <c r="E148" s="49" t="s">
        <v>2380</v>
      </c>
      <c r="F148" s="49" t="s">
        <v>2537</v>
      </c>
      <c r="G148" s="62" t="s">
        <v>2530</v>
      </c>
      <c r="H148" s="56" t="s">
        <v>2305</v>
      </c>
      <c r="I148">
        <v>4</v>
      </c>
    </row>
    <row r="149" spans="1:9" x14ac:dyDescent="0.25">
      <c r="A149" s="49">
        <v>203</v>
      </c>
      <c r="B149" s="50">
        <v>0.01</v>
      </c>
      <c r="C149" s="49" t="s">
        <v>2376</v>
      </c>
      <c r="D149" s="49" t="s">
        <v>2395</v>
      </c>
      <c r="E149" s="49" t="s">
        <v>2387</v>
      </c>
      <c r="F149" s="49" t="s">
        <v>2537</v>
      </c>
      <c r="G149" s="62" t="s">
        <v>2531</v>
      </c>
      <c r="H149" s="56" t="s">
        <v>2305</v>
      </c>
      <c r="I149">
        <v>4</v>
      </c>
    </row>
    <row r="150" spans="1:9" x14ac:dyDescent="0.25">
      <c r="A150" s="49">
        <v>224</v>
      </c>
      <c r="B150" s="50">
        <v>0.01</v>
      </c>
      <c r="C150" s="49" t="s">
        <v>2390</v>
      </c>
      <c r="D150" s="49" t="s">
        <v>2395</v>
      </c>
      <c r="E150" s="49" t="s">
        <v>2387</v>
      </c>
      <c r="F150" s="49" t="s">
        <v>2537</v>
      </c>
      <c r="G150" s="62" t="s">
        <v>2531</v>
      </c>
      <c r="H150" s="56" t="s">
        <v>2305</v>
      </c>
      <c r="I150">
        <v>4</v>
      </c>
    </row>
    <row r="151" spans="1:9" x14ac:dyDescent="0.25">
      <c r="A151" s="49">
        <v>538</v>
      </c>
      <c r="B151" s="50">
        <v>0.01</v>
      </c>
      <c r="C151" s="49" t="s">
        <v>2463</v>
      </c>
      <c r="D151" s="49" t="s">
        <v>2395</v>
      </c>
      <c r="E151" s="49" t="s">
        <v>2387</v>
      </c>
      <c r="F151" s="49" t="s">
        <v>2537</v>
      </c>
      <c r="G151" s="62" t="s">
        <v>2531</v>
      </c>
      <c r="H151" s="56" t="s">
        <v>2305</v>
      </c>
      <c r="I151">
        <v>4</v>
      </c>
    </row>
    <row r="152" spans="1:9" x14ac:dyDescent="0.25">
      <c r="A152" s="49">
        <v>885</v>
      </c>
      <c r="B152" s="50">
        <v>0.01</v>
      </c>
      <c r="C152" s="49" t="s">
        <v>2490</v>
      </c>
      <c r="D152" s="49" t="s">
        <v>2395</v>
      </c>
      <c r="E152" s="49" t="s">
        <v>2387</v>
      </c>
      <c r="F152" s="49" t="s">
        <v>2537</v>
      </c>
      <c r="G152" s="62" t="s">
        <v>2531</v>
      </c>
      <c r="H152" s="56" t="s">
        <v>2305</v>
      </c>
      <c r="I152">
        <v>4</v>
      </c>
    </row>
    <row r="153" spans="1:9" x14ac:dyDescent="0.25">
      <c r="A153" s="49">
        <v>1212</v>
      </c>
      <c r="B153" s="50">
        <v>0.01</v>
      </c>
      <c r="C153" s="49" t="s">
        <v>2396</v>
      </c>
      <c r="D153" s="49" t="s">
        <v>2395</v>
      </c>
      <c r="E153" s="49" t="s">
        <v>2387</v>
      </c>
      <c r="F153" s="49" t="s">
        <v>2537</v>
      </c>
      <c r="G153" s="62" t="s">
        <v>2531</v>
      </c>
      <c r="H153" s="56" t="s">
        <v>2305</v>
      </c>
      <c r="I153">
        <v>4</v>
      </c>
    </row>
    <row r="154" spans="1:9" x14ac:dyDescent="0.25">
      <c r="A154" s="49">
        <v>169</v>
      </c>
      <c r="B154" s="50">
        <v>0.01</v>
      </c>
      <c r="C154" s="49" t="s">
        <v>2376</v>
      </c>
      <c r="D154" s="49" t="s">
        <v>2379</v>
      </c>
      <c r="E154" s="49" t="s">
        <v>2385</v>
      </c>
      <c r="F154" s="49" t="s">
        <v>2309</v>
      </c>
      <c r="G154" s="62" t="s">
        <v>2306</v>
      </c>
      <c r="H154" s="56" t="s">
        <v>2305</v>
      </c>
      <c r="I154">
        <v>4</v>
      </c>
    </row>
    <row r="155" spans="1:9" x14ac:dyDescent="0.25">
      <c r="A155" s="49">
        <v>188</v>
      </c>
      <c r="B155" s="50">
        <v>0.01</v>
      </c>
      <c r="C155" s="49" t="s">
        <v>2390</v>
      </c>
      <c r="D155" s="49" t="s">
        <v>2379</v>
      </c>
      <c r="E155" s="49" t="s">
        <v>2385</v>
      </c>
      <c r="F155" s="49" t="s">
        <v>2309</v>
      </c>
      <c r="G155" s="62" t="s">
        <v>2306</v>
      </c>
      <c r="H155" s="56" t="s">
        <v>2305</v>
      </c>
      <c r="I155">
        <v>4</v>
      </c>
    </row>
    <row r="156" spans="1:9" x14ac:dyDescent="0.25">
      <c r="A156" s="49">
        <v>372</v>
      </c>
      <c r="B156" s="50">
        <v>0.01</v>
      </c>
      <c r="C156" s="49" t="s">
        <v>2396</v>
      </c>
      <c r="D156" s="49" t="s">
        <v>2379</v>
      </c>
      <c r="E156" s="49" t="s">
        <v>2385</v>
      </c>
      <c r="F156" s="49" t="s">
        <v>2309</v>
      </c>
      <c r="G156" s="62" t="s">
        <v>2306</v>
      </c>
      <c r="H156" s="56" t="s">
        <v>2305</v>
      </c>
      <c r="I156">
        <v>4</v>
      </c>
    </row>
    <row r="157" spans="1:9" x14ac:dyDescent="0.25">
      <c r="A157" s="49">
        <v>1559</v>
      </c>
      <c r="B157" s="50">
        <v>0.01</v>
      </c>
      <c r="C157" s="49" t="s">
        <v>2463</v>
      </c>
      <c r="D157" s="49" t="s">
        <v>2379</v>
      </c>
      <c r="E157" s="49" t="s">
        <v>2385</v>
      </c>
      <c r="F157" s="49" t="s">
        <v>2309</v>
      </c>
      <c r="G157" s="62" t="s">
        <v>2306</v>
      </c>
      <c r="H157" s="56" t="s">
        <v>2305</v>
      </c>
      <c r="I157">
        <v>4</v>
      </c>
    </row>
    <row r="158" spans="1:9" x14ac:dyDescent="0.25">
      <c r="A158" s="49">
        <v>1719</v>
      </c>
      <c r="B158" s="50">
        <v>0.01</v>
      </c>
      <c r="C158" s="49" t="s">
        <v>2490</v>
      </c>
      <c r="D158" s="49" t="s">
        <v>2379</v>
      </c>
      <c r="E158" s="49" t="s">
        <v>2385</v>
      </c>
      <c r="F158" s="49" t="s">
        <v>2309</v>
      </c>
      <c r="G158" s="62" t="s">
        <v>2306</v>
      </c>
      <c r="H158" s="56" t="s">
        <v>2305</v>
      </c>
      <c r="I158">
        <v>4</v>
      </c>
    </row>
    <row r="159" spans="1:9" x14ac:dyDescent="0.25">
      <c r="A159" s="49">
        <v>159</v>
      </c>
      <c r="B159" s="50">
        <v>0.01</v>
      </c>
      <c r="C159" s="49" t="s">
        <v>2376</v>
      </c>
      <c r="D159" s="49" t="s">
        <v>2379</v>
      </c>
      <c r="E159" s="49" t="s">
        <v>2382</v>
      </c>
      <c r="F159" s="49" t="s">
        <v>2309</v>
      </c>
      <c r="G159" s="62" t="s">
        <v>2645</v>
      </c>
      <c r="H159" s="56" t="s">
        <v>2305</v>
      </c>
      <c r="I159">
        <v>4</v>
      </c>
    </row>
    <row r="160" spans="1:9" x14ac:dyDescent="0.25">
      <c r="A160" s="49">
        <v>174</v>
      </c>
      <c r="B160" s="50">
        <v>0.01</v>
      </c>
      <c r="C160" s="49" t="s">
        <v>2390</v>
      </c>
      <c r="D160" s="49" t="s">
        <v>2379</v>
      </c>
      <c r="E160" s="49" t="s">
        <v>2382</v>
      </c>
      <c r="F160" s="49" t="s">
        <v>2309</v>
      </c>
      <c r="G160" s="62" t="s">
        <v>2645</v>
      </c>
      <c r="H160" s="56" t="s">
        <v>2305</v>
      </c>
      <c r="I160">
        <v>4</v>
      </c>
    </row>
    <row r="161" spans="1:9" x14ac:dyDescent="0.25">
      <c r="A161" s="49">
        <v>258</v>
      </c>
      <c r="B161" s="50">
        <v>0.01</v>
      </c>
      <c r="C161" s="49" t="s">
        <v>2396</v>
      </c>
      <c r="D161" s="49" t="s">
        <v>2379</v>
      </c>
      <c r="E161" s="49" t="s">
        <v>2382</v>
      </c>
      <c r="F161" s="49" t="s">
        <v>2309</v>
      </c>
      <c r="G161" s="62" t="s">
        <v>2645</v>
      </c>
      <c r="H161" s="56" t="s">
        <v>2305</v>
      </c>
      <c r="I161">
        <v>4</v>
      </c>
    </row>
    <row r="162" spans="1:9" x14ac:dyDescent="0.25">
      <c r="A162" s="49">
        <v>1439</v>
      </c>
      <c r="B162" s="50">
        <v>0.01</v>
      </c>
      <c r="C162" s="49" t="s">
        <v>2463</v>
      </c>
      <c r="D162" s="49" t="s">
        <v>2379</v>
      </c>
      <c r="E162" s="49" t="s">
        <v>2382</v>
      </c>
      <c r="F162" s="49" t="s">
        <v>2309</v>
      </c>
      <c r="G162" s="62" t="s">
        <v>2645</v>
      </c>
      <c r="H162" s="56" t="s">
        <v>2305</v>
      </c>
      <c r="I162">
        <v>4</v>
      </c>
    </row>
    <row r="163" spans="1:9" x14ac:dyDescent="0.25">
      <c r="A163" s="49">
        <v>1612</v>
      </c>
      <c r="B163" s="50">
        <v>0.01</v>
      </c>
      <c r="C163" s="49" t="s">
        <v>2490</v>
      </c>
      <c r="D163" s="49" t="s">
        <v>2379</v>
      </c>
      <c r="E163" s="49" t="s">
        <v>2382</v>
      </c>
      <c r="F163" s="49" t="s">
        <v>2309</v>
      </c>
      <c r="G163" s="62" t="s">
        <v>2645</v>
      </c>
      <c r="H163" s="56" t="s">
        <v>2305</v>
      </c>
      <c r="I163">
        <v>4</v>
      </c>
    </row>
    <row r="164" spans="1:9" x14ac:dyDescent="0.25">
      <c r="A164" s="49">
        <v>167</v>
      </c>
      <c r="B164" s="50">
        <v>0.01</v>
      </c>
      <c r="C164" s="49" t="s">
        <v>2376</v>
      </c>
      <c r="D164" s="49" t="s">
        <v>2379</v>
      </c>
      <c r="E164" s="49" t="s">
        <v>2377</v>
      </c>
      <c r="F164" s="49" t="s">
        <v>2309</v>
      </c>
      <c r="G164" s="55" t="s">
        <v>2311</v>
      </c>
      <c r="H164" s="56" t="s">
        <v>2305</v>
      </c>
      <c r="I164">
        <v>4</v>
      </c>
    </row>
    <row r="165" spans="1:9" x14ac:dyDescent="0.25">
      <c r="A165" s="49">
        <v>184</v>
      </c>
      <c r="B165" s="50">
        <v>0.01</v>
      </c>
      <c r="C165" s="49" t="s">
        <v>2390</v>
      </c>
      <c r="D165" s="49" t="s">
        <v>2379</v>
      </c>
      <c r="E165" s="49" t="s">
        <v>2377</v>
      </c>
      <c r="F165" s="49" t="s">
        <v>2309</v>
      </c>
      <c r="G165" s="55" t="s">
        <v>2311</v>
      </c>
      <c r="H165" s="56" t="s">
        <v>2305</v>
      </c>
      <c r="I165">
        <v>4</v>
      </c>
    </row>
    <row r="166" spans="1:9" x14ac:dyDescent="0.25">
      <c r="A166" s="49">
        <v>363</v>
      </c>
      <c r="B166" s="50">
        <v>0.01</v>
      </c>
      <c r="C166" s="49" t="s">
        <v>2396</v>
      </c>
      <c r="D166" s="49" t="s">
        <v>2379</v>
      </c>
      <c r="E166" s="49" t="s">
        <v>2377</v>
      </c>
      <c r="F166" s="49" t="s">
        <v>2309</v>
      </c>
      <c r="G166" s="55" t="s">
        <v>2311</v>
      </c>
      <c r="H166" s="56" t="s">
        <v>2305</v>
      </c>
      <c r="I166">
        <v>4</v>
      </c>
    </row>
    <row r="167" spans="1:9" x14ac:dyDescent="0.25">
      <c r="A167" s="49">
        <v>1554</v>
      </c>
      <c r="B167" s="50">
        <v>0.01</v>
      </c>
      <c r="C167" s="49" t="s">
        <v>2463</v>
      </c>
      <c r="D167" s="49" t="s">
        <v>2379</v>
      </c>
      <c r="E167" s="49" t="s">
        <v>2377</v>
      </c>
      <c r="F167" s="49" t="s">
        <v>2309</v>
      </c>
      <c r="G167" s="55" t="s">
        <v>2311</v>
      </c>
      <c r="H167" s="56" t="s">
        <v>2305</v>
      </c>
      <c r="I167">
        <v>4</v>
      </c>
    </row>
    <row r="168" spans="1:9" x14ac:dyDescent="0.25">
      <c r="A168" s="49">
        <v>1714</v>
      </c>
      <c r="B168" s="50">
        <v>0.01</v>
      </c>
      <c r="C168" s="49" t="s">
        <v>2490</v>
      </c>
      <c r="D168" s="49" t="s">
        <v>2379</v>
      </c>
      <c r="E168" s="49" t="s">
        <v>2377</v>
      </c>
      <c r="F168" s="49" t="s">
        <v>2309</v>
      </c>
      <c r="G168" s="55" t="s">
        <v>2311</v>
      </c>
      <c r="H168" s="56" t="s">
        <v>2305</v>
      </c>
      <c r="I168">
        <v>4</v>
      </c>
    </row>
    <row r="169" spans="1:9" x14ac:dyDescent="0.25">
      <c r="A169" s="49">
        <v>160</v>
      </c>
      <c r="B169" s="50">
        <v>0.01</v>
      </c>
      <c r="C169" s="49" t="s">
        <v>2376</v>
      </c>
      <c r="D169" s="49" t="s">
        <v>2379</v>
      </c>
      <c r="E169" s="49" t="s">
        <v>2383</v>
      </c>
      <c r="F169" s="49" t="s">
        <v>2309</v>
      </c>
      <c r="G169" s="62" t="s">
        <v>2529</v>
      </c>
      <c r="H169" s="56" t="s">
        <v>2305</v>
      </c>
      <c r="I169">
        <v>4</v>
      </c>
    </row>
    <row r="170" spans="1:9" x14ac:dyDescent="0.25">
      <c r="A170" s="49">
        <v>175</v>
      </c>
      <c r="B170" s="50">
        <v>0.01</v>
      </c>
      <c r="C170" s="49" t="s">
        <v>2390</v>
      </c>
      <c r="D170" s="49" t="s">
        <v>2379</v>
      </c>
      <c r="E170" s="49" t="s">
        <v>2383</v>
      </c>
      <c r="F170" s="49" t="s">
        <v>2309</v>
      </c>
      <c r="G170" s="62" t="s">
        <v>2529</v>
      </c>
      <c r="H170" s="56" t="s">
        <v>2305</v>
      </c>
      <c r="I170">
        <v>4</v>
      </c>
    </row>
    <row r="171" spans="1:9" x14ac:dyDescent="0.25">
      <c r="A171" s="49">
        <v>262</v>
      </c>
      <c r="B171" s="50">
        <v>0.01</v>
      </c>
      <c r="C171" s="49" t="s">
        <v>2396</v>
      </c>
      <c r="D171" s="49" t="s">
        <v>2379</v>
      </c>
      <c r="E171" s="49" t="s">
        <v>2383</v>
      </c>
      <c r="F171" s="49" t="s">
        <v>2309</v>
      </c>
      <c r="G171" s="62" t="s">
        <v>2529</v>
      </c>
      <c r="H171" s="56" t="s">
        <v>2305</v>
      </c>
      <c r="I171">
        <v>4</v>
      </c>
    </row>
    <row r="172" spans="1:9" x14ac:dyDescent="0.25">
      <c r="A172" s="49">
        <v>1443</v>
      </c>
      <c r="B172" s="50">
        <v>0.01</v>
      </c>
      <c r="C172" s="49" t="s">
        <v>2463</v>
      </c>
      <c r="D172" s="49" t="s">
        <v>2379</v>
      </c>
      <c r="E172" s="49" t="s">
        <v>2383</v>
      </c>
      <c r="F172" s="49" t="s">
        <v>2309</v>
      </c>
      <c r="G172" s="62" t="s">
        <v>2529</v>
      </c>
      <c r="H172" s="56" t="s">
        <v>2305</v>
      </c>
      <c r="I172">
        <v>4</v>
      </c>
    </row>
    <row r="173" spans="1:9" x14ac:dyDescent="0.25">
      <c r="A173" s="49">
        <v>1616</v>
      </c>
      <c r="B173" s="50">
        <v>0.01</v>
      </c>
      <c r="C173" s="49" t="s">
        <v>2490</v>
      </c>
      <c r="D173" s="49" t="s">
        <v>2379</v>
      </c>
      <c r="E173" s="49" t="s">
        <v>2383</v>
      </c>
      <c r="F173" s="49" t="s">
        <v>2309</v>
      </c>
      <c r="G173" s="62" t="s">
        <v>2529</v>
      </c>
      <c r="H173" s="56" t="s">
        <v>2305</v>
      </c>
      <c r="I173">
        <v>4</v>
      </c>
    </row>
    <row r="174" spans="1:9" x14ac:dyDescent="0.25">
      <c r="A174" s="49">
        <v>157</v>
      </c>
      <c r="B174" s="50">
        <v>0.01</v>
      </c>
      <c r="C174" s="49" t="s">
        <v>2376</v>
      </c>
      <c r="D174" s="49" t="s">
        <v>2379</v>
      </c>
      <c r="E174" s="49" t="s">
        <v>2380</v>
      </c>
      <c r="F174" s="49" t="s">
        <v>2309</v>
      </c>
      <c r="G174" s="62" t="s">
        <v>2530</v>
      </c>
      <c r="H174" s="56" t="s">
        <v>2305</v>
      </c>
      <c r="I174">
        <v>4</v>
      </c>
    </row>
    <row r="175" spans="1:9" x14ac:dyDescent="0.25">
      <c r="A175" s="49">
        <v>172</v>
      </c>
      <c r="B175" s="50">
        <v>0.01</v>
      </c>
      <c r="C175" s="49" t="s">
        <v>2390</v>
      </c>
      <c r="D175" s="49" t="s">
        <v>2379</v>
      </c>
      <c r="E175" s="49" t="s">
        <v>2380</v>
      </c>
      <c r="F175" s="49" t="s">
        <v>2309</v>
      </c>
      <c r="G175" s="62" t="s">
        <v>2530</v>
      </c>
      <c r="H175" s="56" t="s">
        <v>2305</v>
      </c>
      <c r="I175">
        <v>4</v>
      </c>
    </row>
    <row r="176" spans="1:9" x14ac:dyDescent="0.25">
      <c r="A176" s="49">
        <v>253</v>
      </c>
      <c r="B176" s="50">
        <v>0.01</v>
      </c>
      <c r="C176" s="49" t="s">
        <v>2396</v>
      </c>
      <c r="D176" s="49" t="s">
        <v>2379</v>
      </c>
      <c r="E176" s="49" t="s">
        <v>2380</v>
      </c>
      <c r="F176" s="49" t="s">
        <v>2309</v>
      </c>
      <c r="G176" s="62" t="s">
        <v>2530</v>
      </c>
      <c r="H176" s="56" t="s">
        <v>2305</v>
      </c>
      <c r="I176">
        <v>4</v>
      </c>
    </row>
    <row r="177" spans="1:9" x14ac:dyDescent="0.25">
      <c r="A177" s="49">
        <v>1434</v>
      </c>
      <c r="B177" s="50">
        <v>0.01</v>
      </c>
      <c r="C177" s="49" t="s">
        <v>2463</v>
      </c>
      <c r="D177" s="49" t="s">
        <v>2379</v>
      </c>
      <c r="E177" s="49" t="s">
        <v>2380</v>
      </c>
      <c r="F177" s="49" t="s">
        <v>2309</v>
      </c>
      <c r="G177" s="62" t="s">
        <v>2530</v>
      </c>
      <c r="H177" s="56" t="s">
        <v>2305</v>
      </c>
      <c r="I177">
        <v>4</v>
      </c>
    </row>
    <row r="178" spans="1:9" x14ac:dyDescent="0.25">
      <c r="A178" s="49">
        <v>1607</v>
      </c>
      <c r="B178" s="50">
        <v>0.01</v>
      </c>
      <c r="C178" s="49" t="s">
        <v>2490</v>
      </c>
      <c r="D178" s="49" t="s">
        <v>2379</v>
      </c>
      <c r="E178" s="49" t="s">
        <v>2380</v>
      </c>
      <c r="F178" s="49" t="s">
        <v>2309</v>
      </c>
      <c r="G178" s="62" t="s">
        <v>2530</v>
      </c>
      <c r="H178" s="56" t="s">
        <v>2305</v>
      </c>
      <c r="I178">
        <v>4</v>
      </c>
    </row>
    <row r="179" spans="1:9" x14ac:dyDescent="0.25">
      <c r="A179" s="49">
        <v>165</v>
      </c>
      <c r="B179" s="50">
        <v>0.01</v>
      </c>
      <c r="C179" s="49" t="s">
        <v>2376</v>
      </c>
      <c r="D179" s="49" t="s">
        <v>2379</v>
      </c>
      <c r="E179" s="49" t="s">
        <v>2387</v>
      </c>
      <c r="F179" s="49" t="s">
        <v>2309</v>
      </c>
      <c r="G179" s="62" t="s">
        <v>2531</v>
      </c>
      <c r="H179" s="56" t="s">
        <v>2305</v>
      </c>
      <c r="I179">
        <v>4</v>
      </c>
    </row>
    <row r="180" spans="1:9" x14ac:dyDescent="0.25">
      <c r="A180" s="49">
        <v>180</v>
      </c>
      <c r="B180" s="50">
        <v>0.01</v>
      </c>
      <c r="C180" s="49" t="s">
        <v>2390</v>
      </c>
      <c r="D180" s="49" t="s">
        <v>2379</v>
      </c>
      <c r="E180" s="49" t="s">
        <v>2387</v>
      </c>
      <c r="F180" s="49" t="s">
        <v>2309</v>
      </c>
      <c r="G180" s="62" t="s">
        <v>2531</v>
      </c>
      <c r="H180" s="56" t="s">
        <v>2305</v>
      </c>
      <c r="I180">
        <v>4</v>
      </c>
    </row>
    <row r="181" spans="1:9" x14ac:dyDescent="0.25">
      <c r="A181" s="49">
        <v>310</v>
      </c>
      <c r="B181" s="50">
        <v>0.01</v>
      </c>
      <c r="C181" s="49" t="s">
        <v>2396</v>
      </c>
      <c r="D181" s="49" t="s">
        <v>2379</v>
      </c>
      <c r="E181" s="49" t="s">
        <v>2387</v>
      </c>
      <c r="F181" s="49" t="s">
        <v>2309</v>
      </c>
      <c r="G181" s="62" t="s">
        <v>2531</v>
      </c>
      <c r="H181" s="56" t="s">
        <v>2305</v>
      </c>
      <c r="I181">
        <v>4</v>
      </c>
    </row>
    <row r="182" spans="1:9" x14ac:dyDescent="0.25">
      <c r="A182" s="49">
        <v>1491</v>
      </c>
      <c r="B182" s="50">
        <v>0.01</v>
      </c>
      <c r="C182" s="49" t="s">
        <v>2463</v>
      </c>
      <c r="D182" s="49" t="s">
        <v>2379</v>
      </c>
      <c r="E182" s="49" t="s">
        <v>2387</v>
      </c>
      <c r="F182" s="49" t="s">
        <v>2309</v>
      </c>
      <c r="G182" s="62" t="s">
        <v>2531</v>
      </c>
      <c r="H182" s="56" t="s">
        <v>2305</v>
      </c>
      <c r="I182">
        <v>4</v>
      </c>
    </row>
    <row r="183" spans="1:9" x14ac:dyDescent="0.25">
      <c r="A183" s="49">
        <v>1664</v>
      </c>
      <c r="B183" s="50">
        <v>0.01</v>
      </c>
      <c r="C183" s="49" t="s">
        <v>2490</v>
      </c>
      <c r="D183" s="49" t="s">
        <v>2379</v>
      </c>
      <c r="E183" s="49" t="s">
        <v>2387</v>
      </c>
      <c r="F183" s="49" t="s">
        <v>2309</v>
      </c>
      <c r="G183" s="62" t="s">
        <v>2531</v>
      </c>
      <c r="H183" s="56" t="s">
        <v>2305</v>
      </c>
      <c r="I183">
        <v>4</v>
      </c>
    </row>
    <row r="184" spans="1:9" x14ac:dyDescent="0.25">
      <c r="A184" s="49">
        <v>162</v>
      </c>
      <c r="B184" s="50">
        <v>0.01</v>
      </c>
      <c r="C184" s="49" t="s">
        <v>2376</v>
      </c>
      <c r="D184" s="49" t="s">
        <v>2385</v>
      </c>
      <c r="E184" s="49" t="s">
        <v>2384</v>
      </c>
      <c r="F184" s="49" t="s">
        <v>2306</v>
      </c>
      <c r="G184" s="62" t="s">
        <v>2538</v>
      </c>
      <c r="H184" s="56" t="s">
        <v>2305</v>
      </c>
      <c r="I184">
        <v>4</v>
      </c>
    </row>
    <row r="185" spans="1:9" x14ac:dyDescent="0.25">
      <c r="A185" s="49">
        <v>177</v>
      </c>
      <c r="B185" s="50">
        <v>0.01</v>
      </c>
      <c r="C185" s="49" t="s">
        <v>2390</v>
      </c>
      <c r="D185" s="49" t="s">
        <v>2385</v>
      </c>
      <c r="E185" s="49" t="s">
        <v>2384</v>
      </c>
      <c r="F185" s="49" t="s">
        <v>2306</v>
      </c>
      <c r="G185" s="62" t="s">
        <v>2538</v>
      </c>
      <c r="H185" s="56" t="s">
        <v>2305</v>
      </c>
      <c r="I185">
        <v>4</v>
      </c>
    </row>
    <row r="186" spans="1:9" x14ac:dyDescent="0.25">
      <c r="A186" s="49">
        <v>281</v>
      </c>
      <c r="B186" s="50">
        <v>0.01</v>
      </c>
      <c r="C186" s="49" t="s">
        <v>2396</v>
      </c>
      <c r="D186" s="49" t="s">
        <v>2385</v>
      </c>
      <c r="E186" s="49" t="s">
        <v>2384</v>
      </c>
      <c r="F186" s="49" t="s">
        <v>2306</v>
      </c>
      <c r="G186" s="62" t="s">
        <v>2538</v>
      </c>
      <c r="H186" s="56" t="s">
        <v>2305</v>
      </c>
      <c r="I186">
        <v>4</v>
      </c>
    </row>
    <row r="187" spans="1:9" x14ac:dyDescent="0.25">
      <c r="A187" s="49">
        <v>1462</v>
      </c>
      <c r="B187" s="50">
        <v>0.01</v>
      </c>
      <c r="C187" s="49" t="s">
        <v>2463</v>
      </c>
      <c r="D187" s="49" t="s">
        <v>2385</v>
      </c>
      <c r="E187" s="49" t="s">
        <v>2384</v>
      </c>
      <c r="F187" s="49" t="s">
        <v>2306</v>
      </c>
      <c r="G187" s="62" t="s">
        <v>2538</v>
      </c>
      <c r="H187" s="56" t="s">
        <v>2305</v>
      </c>
      <c r="I187">
        <v>4</v>
      </c>
    </row>
    <row r="188" spans="1:9" x14ac:dyDescent="0.25">
      <c r="A188" s="49">
        <v>1635</v>
      </c>
      <c r="B188" s="50">
        <v>0.01</v>
      </c>
      <c r="C188" s="49" t="s">
        <v>2490</v>
      </c>
      <c r="D188" s="49" t="s">
        <v>2385</v>
      </c>
      <c r="E188" s="49" t="s">
        <v>2384</v>
      </c>
      <c r="F188" s="49" t="s">
        <v>2306</v>
      </c>
      <c r="G188" s="62" t="s">
        <v>2538</v>
      </c>
      <c r="H188" s="56" t="s">
        <v>2305</v>
      </c>
      <c r="I188">
        <v>4</v>
      </c>
    </row>
    <row r="189" spans="1:9" x14ac:dyDescent="0.25">
      <c r="A189" s="49">
        <v>164</v>
      </c>
      <c r="B189" s="50">
        <v>0.01</v>
      </c>
      <c r="C189" s="49" t="s">
        <v>2376</v>
      </c>
      <c r="D189" s="49" t="s">
        <v>2385</v>
      </c>
      <c r="E189" s="49" t="s">
        <v>2386</v>
      </c>
      <c r="F189" s="49" t="s">
        <v>2306</v>
      </c>
      <c r="G189" s="62" t="s">
        <v>2539</v>
      </c>
      <c r="H189" s="56" t="s">
        <v>2305</v>
      </c>
      <c r="I189">
        <v>4</v>
      </c>
    </row>
    <row r="190" spans="1:9" x14ac:dyDescent="0.25">
      <c r="A190" s="49">
        <v>179</v>
      </c>
      <c r="B190" s="50">
        <v>0.01</v>
      </c>
      <c r="C190" s="49" t="s">
        <v>2390</v>
      </c>
      <c r="D190" s="49" t="s">
        <v>2385</v>
      </c>
      <c r="E190" s="49" t="s">
        <v>2386</v>
      </c>
      <c r="F190" s="49" t="s">
        <v>2306</v>
      </c>
      <c r="G190" s="62" t="s">
        <v>2539</v>
      </c>
      <c r="H190" s="56" t="s">
        <v>2305</v>
      </c>
      <c r="I190">
        <v>4</v>
      </c>
    </row>
    <row r="191" spans="1:9" x14ac:dyDescent="0.25">
      <c r="A191" s="49">
        <v>302</v>
      </c>
      <c r="B191" s="50">
        <v>0.01</v>
      </c>
      <c r="C191" s="49" t="s">
        <v>2396</v>
      </c>
      <c r="D191" s="49" t="s">
        <v>2385</v>
      </c>
      <c r="E191" s="49" t="s">
        <v>2386</v>
      </c>
      <c r="F191" s="49" t="s">
        <v>2306</v>
      </c>
      <c r="G191" s="62" t="s">
        <v>2539</v>
      </c>
      <c r="H191" s="56" t="s">
        <v>2305</v>
      </c>
      <c r="I191">
        <v>4</v>
      </c>
    </row>
    <row r="192" spans="1:9" x14ac:dyDescent="0.25">
      <c r="A192" s="49">
        <v>1483</v>
      </c>
      <c r="B192" s="50">
        <v>0.01</v>
      </c>
      <c r="C192" s="49" t="s">
        <v>2463</v>
      </c>
      <c r="D192" s="49" t="s">
        <v>2385</v>
      </c>
      <c r="E192" s="49" t="s">
        <v>2386</v>
      </c>
      <c r="F192" s="49" t="s">
        <v>2306</v>
      </c>
      <c r="G192" s="62" t="s">
        <v>2539</v>
      </c>
      <c r="H192" s="56" t="s">
        <v>2305</v>
      </c>
      <c r="I192">
        <v>4</v>
      </c>
    </row>
    <row r="193" spans="1:9" x14ac:dyDescent="0.25">
      <c r="A193" s="49">
        <v>1656</v>
      </c>
      <c r="B193" s="50">
        <v>0.01</v>
      </c>
      <c r="C193" s="49" t="s">
        <v>2490</v>
      </c>
      <c r="D193" s="49" t="s">
        <v>2385</v>
      </c>
      <c r="E193" s="49" t="s">
        <v>2386</v>
      </c>
      <c r="F193" s="49" t="s">
        <v>2306</v>
      </c>
      <c r="G193" s="62" t="s">
        <v>2539</v>
      </c>
      <c r="H193" s="56" t="s">
        <v>2305</v>
      </c>
      <c r="I193">
        <v>4</v>
      </c>
    </row>
    <row r="194" spans="1:9" x14ac:dyDescent="0.25">
      <c r="A194" s="49">
        <v>210</v>
      </c>
      <c r="B194" s="50">
        <v>0.01</v>
      </c>
      <c r="C194" s="49" t="s">
        <v>2376</v>
      </c>
      <c r="D194" s="49" t="s">
        <v>2382</v>
      </c>
      <c r="E194" s="49" t="s">
        <v>2381</v>
      </c>
      <c r="F194" s="49" t="s">
        <v>2528</v>
      </c>
      <c r="G194" s="55" t="s">
        <v>2307</v>
      </c>
      <c r="H194" s="56" t="s">
        <v>2305</v>
      </c>
      <c r="I194">
        <v>4</v>
      </c>
    </row>
    <row r="195" spans="1:9" x14ac:dyDescent="0.25">
      <c r="A195" s="49">
        <v>231</v>
      </c>
      <c r="B195" s="50">
        <v>0.01</v>
      </c>
      <c r="C195" s="49" t="s">
        <v>2390</v>
      </c>
      <c r="D195" s="49" t="s">
        <v>2382</v>
      </c>
      <c r="E195" s="49" t="s">
        <v>2381</v>
      </c>
      <c r="F195" s="49" t="s">
        <v>2528</v>
      </c>
      <c r="G195" s="55" t="s">
        <v>2307</v>
      </c>
      <c r="H195" s="56" t="s">
        <v>2305</v>
      </c>
      <c r="I195">
        <v>4</v>
      </c>
    </row>
    <row r="196" spans="1:9" x14ac:dyDescent="0.25">
      <c r="A196" s="49">
        <v>725</v>
      </c>
      <c r="B196" s="50">
        <v>0.01</v>
      </c>
      <c r="C196" s="49" t="s">
        <v>2463</v>
      </c>
      <c r="D196" s="49" t="s">
        <v>2382</v>
      </c>
      <c r="E196" s="49" t="s">
        <v>2381</v>
      </c>
      <c r="F196" s="49" t="s">
        <v>2528</v>
      </c>
      <c r="G196" s="55" t="s">
        <v>2307</v>
      </c>
      <c r="H196" s="56" t="s">
        <v>2305</v>
      </c>
      <c r="I196">
        <v>4</v>
      </c>
    </row>
    <row r="197" spans="1:9" x14ac:dyDescent="0.25">
      <c r="A197" s="49">
        <v>1054</v>
      </c>
      <c r="B197" s="50">
        <v>0.01</v>
      </c>
      <c r="C197" s="49" t="s">
        <v>2490</v>
      </c>
      <c r="D197" s="49" t="s">
        <v>2382</v>
      </c>
      <c r="E197" s="49" t="s">
        <v>2381</v>
      </c>
      <c r="F197" s="49" t="s">
        <v>2528</v>
      </c>
      <c r="G197" s="55" t="s">
        <v>2307</v>
      </c>
      <c r="H197" s="56" t="s">
        <v>2305</v>
      </c>
      <c r="I197">
        <v>4</v>
      </c>
    </row>
    <row r="198" spans="1:9" x14ac:dyDescent="0.25">
      <c r="A198" s="49">
        <v>1381</v>
      </c>
      <c r="B198" s="50">
        <v>0.01</v>
      </c>
      <c r="C198" s="49" t="s">
        <v>2396</v>
      </c>
      <c r="D198" s="49" t="s">
        <v>2382</v>
      </c>
      <c r="E198" s="49" t="s">
        <v>2381</v>
      </c>
      <c r="F198" s="49" t="s">
        <v>2528</v>
      </c>
      <c r="G198" s="55" t="s">
        <v>2307</v>
      </c>
      <c r="H198" s="56" t="s">
        <v>2305</v>
      </c>
      <c r="I198">
        <v>4</v>
      </c>
    </row>
    <row r="199" spans="1:9" x14ac:dyDescent="0.25">
      <c r="A199" s="49">
        <v>190</v>
      </c>
      <c r="B199" s="50">
        <v>0.01</v>
      </c>
      <c r="C199" s="49" t="s">
        <v>2376</v>
      </c>
      <c r="D199" s="49" t="s">
        <v>2382</v>
      </c>
      <c r="E199" s="49" t="s">
        <v>2378</v>
      </c>
      <c r="F199" s="49" t="s">
        <v>2528</v>
      </c>
      <c r="G199" s="62" t="s">
        <v>2304</v>
      </c>
      <c r="H199" s="56" t="s">
        <v>2305</v>
      </c>
      <c r="I199">
        <v>4</v>
      </c>
    </row>
    <row r="200" spans="1:9" x14ac:dyDescent="0.25">
      <c r="A200" s="49">
        <v>211</v>
      </c>
      <c r="B200" s="50">
        <v>0.01</v>
      </c>
      <c r="C200" s="49" t="s">
        <v>2390</v>
      </c>
      <c r="D200" s="49" t="s">
        <v>2382</v>
      </c>
      <c r="E200" s="49" t="s">
        <v>2378</v>
      </c>
      <c r="F200" s="49" t="s">
        <v>2528</v>
      </c>
      <c r="G200" s="63" t="s">
        <v>2304</v>
      </c>
      <c r="H200" s="56" t="s">
        <v>2305</v>
      </c>
      <c r="I200">
        <v>4</v>
      </c>
    </row>
    <row r="201" spans="1:9" x14ac:dyDescent="0.25">
      <c r="A201" s="49">
        <v>399</v>
      </c>
      <c r="B201" s="50">
        <v>0.01</v>
      </c>
      <c r="C201" s="49" t="s">
        <v>2463</v>
      </c>
      <c r="D201" s="49" t="s">
        <v>2382</v>
      </c>
      <c r="E201" s="49" t="s">
        <v>2378</v>
      </c>
      <c r="F201" s="49" t="s">
        <v>2528</v>
      </c>
      <c r="G201" s="63" t="s">
        <v>2304</v>
      </c>
      <c r="H201" s="56" t="s">
        <v>2305</v>
      </c>
      <c r="I201">
        <v>4</v>
      </c>
    </row>
    <row r="202" spans="1:9" x14ac:dyDescent="0.25">
      <c r="A202" s="49">
        <v>740</v>
      </c>
      <c r="B202" s="50">
        <v>0.01</v>
      </c>
      <c r="C202" s="49" t="s">
        <v>2490</v>
      </c>
      <c r="D202" s="49" t="s">
        <v>2382</v>
      </c>
      <c r="E202" s="49" t="s">
        <v>2378</v>
      </c>
      <c r="F202" s="49" t="s">
        <v>2528</v>
      </c>
      <c r="G202" s="63" t="s">
        <v>2304</v>
      </c>
      <c r="H202" s="56" t="s">
        <v>2305</v>
      </c>
      <c r="I202">
        <v>4</v>
      </c>
    </row>
    <row r="203" spans="1:9" x14ac:dyDescent="0.25">
      <c r="A203" s="49">
        <v>1069</v>
      </c>
      <c r="B203" s="50">
        <v>0.01</v>
      </c>
      <c r="C203" s="49" t="s">
        <v>2396</v>
      </c>
      <c r="D203" s="49" t="s">
        <v>2382</v>
      </c>
      <c r="E203" s="49" t="s">
        <v>2378</v>
      </c>
      <c r="F203" s="55" t="s">
        <v>2528</v>
      </c>
      <c r="G203" s="62" t="s">
        <v>2304</v>
      </c>
      <c r="H203" s="56" t="s">
        <v>2305</v>
      </c>
      <c r="I203">
        <v>4</v>
      </c>
    </row>
    <row r="204" spans="1:9" x14ac:dyDescent="0.25">
      <c r="A204" s="49">
        <v>198</v>
      </c>
      <c r="B204" s="50">
        <v>0.01</v>
      </c>
      <c r="C204" s="49" t="s">
        <v>2376</v>
      </c>
      <c r="D204" s="49" t="s">
        <v>2382</v>
      </c>
      <c r="E204" s="49" t="s">
        <v>2384</v>
      </c>
      <c r="F204" s="55" t="s">
        <v>2528</v>
      </c>
      <c r="G204" s="62" t="s">
        <v>2538</v>
      </c>
      <c r="H204" s="56" t="s">
        <v>2305</v>
      </c>
      <c r="I204">
        <v>4</v>
      </c>
    </row>
    <row r="205" spans="1:9" x14ac:dyDescent="0.25">
      <c r="A205" s="49">
        <v>219</v>
      </c>
      <c r="B205" s="50">
        <v>0.01</v>
      </c>
      <c r="C205" s="49" t="s">
        <v>2390</v>
      </c>
      <c r="D205" s="49" t="s">
        <v>2382</v>
      </c>
      <c r="E205" s="49" t="s">
        <v>2384</v>
      </c>
      <c r="F205" s="55" t="s">
        <v>2528</v>
      </c>
      <c r="G205" s="62" t="s">
        <v>2538</v>
      </c>
      <c r="H205" s="56" t="s">
        <v>2305</v>
      </c>
      <c r="I205">
        <v>4</v>
      </c>
    </row>
    <row r="206" spans="1:9" x14ac:dyDescent="0.25">
      <c r="A206" s="49">
        <v>501</v>
      </c>
      <c r="B206" s="50">
        <v>0.01</v>
      </c>
      <c r="C206" s="49" t="s">
        <v>2463</v>
      </c>
      <c r="D206" s="49" t="s">
        <v>2382</v>
      </c>
      <c r="E206" s="49" t="s">
        <v>2384</v>
      </c>
      <c r="F206" s="55" t="s">
        <v>2528</v>
      </c>
      <c r="G206" s="63" t="s">
        <v>2538</v>
      </c>
      <c r="H206" s="56" t="s">
        <v>2305</v>
      </c>
      <c r="I206">
        <v>4</v>
      </c>
    </row>
    <row r="207" spans="1:9" x14ac:dyDescent="0.25">
      <c r="A207" s="49">
        <v>842</v>
      </c>
      <c r="B207" s="50">
        <v>0.01</v>
      </c>
      <c r="C207" s="49" t="s">
        <v>2490</v>
      </c>
      <c r="D207" s="49" t="s">
        <v>2382</v>
      </c>
      <c r="E207" s="49" t="s">
        <v>2384</v>
      </c>
      <c r="F207" s="55" t="s">
        <v>2528</v>
      </c>
      <c r="G207" s="63" t="s">
        <v>2538</v>
      </c>
      <c r="H207" s="56" t="s">
        <v>2305</v>
      </c>
      <c r="I207">
        <v>4</v>
      </c>
    </row>
    <row r="208" spans="1:9" x14ac:dyDescent="0.25">
      <c r="A208" s="49">
        <v>1171</v>
      </c>
      <c r="B208" s="50">
        <v>0.01</v>
      </c>
      <c r="C208" s="49" t="s">
        <v>2396</v>
      </c>
      <c r="D208" s="49" t="s">
        <v>2382</v>
      </c>
      <c r="E208" s="49" t="s">
        <v>2384</v>
      </c>
      <c r="F208" s="55" t="s">
        <v>2528</v>
      </c>
      <c r="G208" s="63" t="s">
        <v>2538</v>
      </c>
      <c r="H208" s="56" t="s">
        <v>2305</v>
      </c>
      <c r="I208">
        <v>4</v>
      </c>
    </row>
    <row r="209" spans="1:9" x14ac:dyDescent="0.25">
      <c r="A209" s="49">
        <v>201</v>
      </c>
      <c r="B209" s="50">
        <v>0.01</v>
      </c>
      <c r="C209" s="49" t="s">
        <v>2376</v>
      </c>
      <c r="D209" s="49" t="s">
        <v>2382</v>
      </c>
      <c r="E209" s="49" t="s">
        <v>2386</v>
      </c>
      <c r="F209" s="55" t="s">
        <v>2528</v>
      </c>
      <c r="G209" s="62" t="s">
        <v>2539</v>
      </c>
      <c r="H209" s="56" t="s">
        <v>2305</v>
      </c>
      <c r="I209">
        <v>4</v>
      </c>
    </row>
    <row r="210" spans="1:9" x14ac:dyDescent="0.25">
      <c r="A210" s="49">
        <v>222</v>
      </c>
      <c r="B210" s="50">
        <v>0.01</v>
      </c>
      <c r="C210" s="49" t="s">
        <v>2390</v>
      </c>
      <c r="D210" s="49" t="s">
        <v>2382</v>
      </c>
      <c r="E210" s="49" t="s">
        <v>2386</v>
      </c>
      <c r="F210" s="55" t="s">
        <v>2528</v>
      </c>
      <c r="G210" s="62" t="s">
        <v>2539</v>
      </c>
      <c r="H210" s="56" t="s">
        <v>2305</v>
      </c>
      <c r="I210">
        <v>4</v>
      </c>
    </row>
    <row r="211" spans="1:9" x14ac:dyDescent="0.25">
      <c r="A211" s="49">
        <v>533</v>
      </c>
      <c r="B211" s="50">
        <v>0.01</v>
      </c>
      <c r="C211" s="49" t="s">
        <v>2463</v>
      </c>
      <c r="D211" s="49" t="s">
        <v>2382</v>
      </c>
      <c r="E211" s="49" t="s">
        <v>2386</v>
      </c>
      <c r="F211" s="55" t="s">
        <v>2528</v>
      </c>
      <c r="G211" s="62" t="s">
        <v>2539</v>
      </c>
      <c r="H211" s="56" t="s">
        <v>2305</v>
      </c>
      <c r="I211">
        <v>4</v>
      </c>
    </row>
    <row r="212" spans="1:9" x14ac:dyDescent="0.25">
      <c r="A212" s="49">
        <v>880</v>
      </c>
      <c r="B212" s="50">
        <v>0.01</v>
      </c>
      <c r="C212" s="49" t="s">
        <v>2490</v>
      </c>
      <c r="D212" s="49" t="s">
        <v>2382</v>
      </c>
      <c r="E212" s="49" t="s">
        <v>2386</v>
      </c>
      <c r="F212" s="55" t="s">
        <v>2528</v>
      </c>
      <c r="G212" s="63" t="s">
        <v>2539</v>
      </c>
      <c r="H212" s="56" t="s">
        <v>2305</v>
      </c>
      <c r="I212">
        <v>4</v>
      </c>
    </row>
    <row r="213" spans="1:9" x14ac:dyDescent="0.25">
      <c r="A213" s="49">
        <v>1207</v>
      </c>
      <c r="B213" s="50">
        <v>0.01</v>
      </c>
      <c r="C213" s="49" t="s">
        <v>2396</v>
      </c>
      <c r="D213" s="49" t="s">
        <v>2382</v>
      </c>
      <c r="E213" s="49" t="s">
        <v>2386</v>
      </c>
      <c r="F213" s="55" t="s">
        <v>2528</v>
      </c>
      <c r="G213" s="63" t="s">
        <v>2539</v>
      </c>
      <c r="H213" s="56" t="s">
        <v>2305</v>
      </c>
      <c r="I213">
        <v>4</v>
      </c>
    </row>
    <row r="214" spans="1:9" x14ac:dyDescent="0.25">
      <c r="A214" s="49">
        <v>170</v>
      </c>
      <c r="B214" s="50">
        <v>0.01</v>
      </c>
      <c r="C214" s="49" t="s">
        <v>2376</v>
      </c>
      <c r="D214" s="49" t="s">
        <v>2377</v>
      </c>
      <c r="E214" s="49" t="s">
        <v>2381</v>
      </c>
      <c r="F214" s="55" t="s">
        <v>2311</v>
      </c>
      <c r="G214" s="49" t="s">
        <v>2307</v>
      </c>
      <c r="H214" s="56" t="s">
        <v>2305</v>
      </c>
      <c r="I214">
        <v>4</v>
      </c>
    </row>
    <row r="215" spans="1:9" s="47" customFormat="1" x14ac:dyDescent="0.25">
      <c r="A215" s="49">
        <v>189</v>
      </c>
      <c r="B215" s="50">
        <v>0.01</v>
      </c>
      <c r="C215" s="49" t="s">
        <v>2390</v>
      </c>
      <c r="D215" s="49" t="s">
        <v>2377</v>
      </c>
      <c r="E215" s="49" t="s">
        <v>2381</v>
      </c>
      <c r="F215" s="55" t="s">
        <v>2311</v>
      </c>
      <c r="G215" s="55" t="s">
        <v>2307</v>
      </c>
      <c r="H215" s="56" t="s">
        <v>2305</v>
      </c>
      <c r="I215">
        <v>4</v>
      </c>
    </row>
    <row r="216" spans="1:9" s="47" customFormat="1" x14ac:dyDescent="0.25">
      <c r="A216" s="49">
        <v>373</v>
      </c>
      <c r="B216" s="50">
        <v>0.01</v>
      </c>
      <c r="C216" s="49" t="s">
        <v>2396</v>
      </c>
      <c r="D216" s="49" t="s">
        <v>2377</v>
      </c>
      <c r="E216" s="49" t="s">
        <v>2381</v>
      </c>
      <c r="F216" s="55" t="s">
        <v>2311</v>
      </c>
      <c r="G216" s="55" t="s">
        <v>2307</v>
      </c>
      <c r="H216" s="56" t="s">
        <v>2305</v>
      </c>
      <c r="I216">
        <v>4</v>
      </c>
    </row>
    <row r="217" spans="1:9" s="47" customFormat="1" x14ac:dyDescent="0.25">
      <c r="A217" s="49">
        <v>1560</v>
      </c>
      <c r="B217" s="50">
        <v>0.01</v>
      </c>
      <c r="C217" s="49" t="s">
        <v>2463</v>
      </c>
      <c r="D217" s="49" t="s">
        <v>2377</v>
      </c>
      <c r="E217" s="49" t="s">
        <v>2381</v>
      </c>
      <c r="F217" s="55" t="s">
        <v>2311</v>
      </c>
      <c r="G217" s="55" t="s">
        <v>2307</v>
      </c>
      <c r="H217" s="56" t="s">
        <v>2305</v>
      </c>
      <c r="I217">
        <v>4</v>
      </c>
    </row>
    <row r="218" spans="1:9" x14ac:dyDescent="0.25">
      <c r="A218" s="49">
        <v>1720</v>
      </c>
      <c r="B218" s="50">
        <v>0.01</v>
      </c>
      <c r="C218" s="49" t="s">
        <v>2490</v>
      </c>
      <c r="D218" s="49" t="s">
        <v>2377</v>
      </c>
      <c r="E218" s="49" t="s">
        <v>2381</v>
      </c>
      <c r="F218" s="49" t="s">
        <v>2311</v>
      </c>
      <c r="G218" s="55" t="s">
        <v>2307</v>
      </c>
      <c r="H218" s="56" t="s">
        <v>2305</v>
      </c>
      <c r="I218">
        <v>4</v>
      </c>
    </row>
    <row r="219" spans="1:9" x14ac:dyDescent="0.25">
      <c r="A219" s="49">
        <v>156</v>
      </c>
      <c r="B219" s="50">
        <v>0.01</v>
      </c>
      <c r="C219" s="49" t="s">
        <v>2376</v>
      </c>
      <c r="D219" s="49" t="s">
        <v>2377</v>
      </c>
      <c r="E219" s="49" t="s">
        <v>2378</v>
      </c>
      <c r="F219" s="49" t="s">
        <v>2311</v>
      </c>
      <c r="G219" s="62" t="s">
        <v>2304</v>
      </c>
      <c r="H219" s="56" t="s">
        <v>2305</v>
      </c>
      <c r="I219">
        <v>4</v>
      </c>
    </row>
    <row r="220" spans="1:9" x14ac:dyDescent="0.25">
      <c r="A220" s="49">
        <v>171</v>
      </c>
      <c r="B220" s="50">
        <v>0.01</v>
      </c>
      <c r="C220" s="49" t="s">
        <v>2390</v>
      </c>
      <c r="D220" s="49" t="s">
        <v>2377</v>
      </c>
      <c r="E220" s="49" t="s">
        <v>2378</v>
      </c>
      <c r="F220" s="49" t="s">
        <v>2311</v>
      </c>
      <c r="G220" s="62" t="s">
        <v>2304</v>
      </c>
      <c r="H220" s="56" t="s">
        <v>2305</v>
      </c>
      <c r="I220">
        <v>4</v>
      </c>
    </row>
    <row r="221" spans="1:9" x14ac:dyDescent="0.25">
      <c r="A221" s="49">
        <v>238</v>
      </c>
      <c r="B221" s="50">
        <v>0.01</v>
      </c>
      <c r="C221" s="49" t="s">
        <v>2396</v>
      </c>
      <c r="D221" s="49" t="s">
        <v>2377</v>
      </c>
      <c r="E221" s="49" t="s">
        <v>2378</v>
      </c>
      <c r="F221" s="49" t="s">
        <v>2311</v>
      </c>
      <c r="G221" s="62" t="s">
        <v>2304</v>
      </c>
      <c r="H221" s="56" t="s">
        <v>2305</v>
      </c>
      <c r="I221">
        <v>4</v>
      </c>
    </row>
    <row r="222" spans="1:9" x14ac:dyDescent="0.25">
      <c r="A222" s="49">
        <v>1419</v>
      </c>
      <c r="B222" s="50">
        <v>0.01</v>
      </c>
      <c r="C222" s="49" t="s">
        <v>2463</v>
      </c>
      <c r="D222" s="49" t="s">
        <v>2377</v>
      </c>
      <c r="E222" s="49" t="s">
        <v>2378</v>
      </c>
      <c r="F222" s="49" t="s">
        <v>2311</v>
      </c>
      <c r="G222" s="62" t="s">
        <v>2304</v>
      </c>
      <c r="H222" s="56" t="s">
        <v>2305</v>
      </c>
      <c r="I222">
        <v>4</v>
      </c>
    </row>
    <row r="223" spans="1:9" x14ac:dyDescent="0.25">
      <c r="A223" s="49">
        <v>1592</v>
      </c>
      <c r="B223" s="50">
        <v>0.01</v>
      </c>
      <c r="C223" s="49" t="s">
        <v>2490</v>
      </c>
      <c r="D223" s="49" t="s">
        <v>2377</v>
      </c>
      <c r="E223" s="49" t="s">
        <v>2378</v>
      </c>
      <c r="F223" s="49" t="s">
        <v>2311</v>
      </c>
      <c r="G223" s="62" t="s">
        <v>2304</v>
      </c>
      <c r="H223" s="56" t="s">
        <v>2305</v>
      </c>
      <c r="I223">
        <v>4</v>
      </c>
    </row>
    <row r="224" spans="1:9" x14ac:dyDescent="0.25">
      <c r="A224" s="49">
        <v>161</v>
      </c>
      <c r="B224" s="50">
        <v>0.01</v>
      </c>
      <c r="C224" s="49" t="s">
        <v>2376</v>
      </c>
      <c r="D224" s="49" t="s">
        <v>2377</v>
      </c>
      <c r="E224" s="49" t="s">
        <v>2384</v>
      </c>
      <c r="F224" s="49" t="s">
        <v>2311</v>
      </c>
      <c r="G224" s="62" t="s">
        <v>2538</v>
      </c>
      <c r="H224" s="56" t="s">
        <v>2305</v>
      </c>
      <c r="I224">
        <v>4</v>
      </c>
    </row>
    <row r="225" spans="1:9" x14ac:dyDescent="0.25">
      <c r="A225" s="49">
        <v>176</v>
      </c>
      <c r="B225" s="50">
        <v>0.01</v>
      </c>
      <c r="C225" s="49" t="s">
        <v>2390</v>
      </c>
      <c r="D225" s="49" t="s">
        <v>2377</v>
      </c>
      <c r="E225" s="49" t="s">
        <v>2384</v>
      </c>
      <c r="F225" s="49" t="s">
        <v>2311</v>
      </c>
      <c r="G225" s="62" t="s">
        <v>2538</v>
      </c>
      <c r="H225" s="56" t="s">
        <v>2305</v>
      </c>
      <c r="I225">
        <v>4</v>
      </c>
    </row>
    <row r="226" spans="1:9" x14ac:dyDescent="0.25">
      <c r="A226" s="49">
        <v>280</v>
      </c>
      <c r="B226" s="50">
        <v>0.01</v>
      </c>
      <c r="C226" s="49" t="s">
        <v>2396</v>
      </c>
      <c r="D226" s="49" t="s">
        <v>2377</v>
      </c>
      <c r="E226" s="49" t="s">
        <v>2384</v>
      </c>
      <c r="F226" s="49" t="s">
        <v>2311</v>
      </c>
      <c r="G226" s="62" t="s">
        <v>2538</v>
      </c>
      <c r="H226" s="56" t="s">
        <v>2305</v>
      </c>
      <c r="I226">
        <v>4</v>
      </c>
    </row>
    <row r="227" spans="1:9" x14ac:dyDescent="0.25">
      <c r="A227" s="49">
        <v>1461</v>
      </c>
      <c r="B227" s="50">
        <v>0.01</v>
      </c>
      <c r="C227" s="49" t="s">
        <v>2463</v>
      </c>
      <c r="D227" s="49" t="s">
        <v>2377</v>
      </c>
      <c r="E227" s="49" t="s">
        <v>2384</v>
      </c>
      <c r="F227" s="49" t="s">
        <v>2311</v>
      </c>
      <c r="G227" s="62" t="s">
        <v>2538</v>
      </c>
      <c r="H227" s="56" t="s">
        <v>2305</v>
      </c>
      <c r="I227">
        <v>4</v>
      </c>
    </row>
    <row r="228" spans="1:9" x14ac:dyDescent="0.25">
      <c r="A228" s="49">
        <v>1634</v>
      </c>
      <c r="B228" s="50">
        <v>0.01</v>
      </c>
      <c r="C228" s="49" t="s">
        <v>2490</v>
      </c>
      <c r="D228" s="49" t="s">
        <v>2377</v>
      </c>
      <c r="E228" s="49" t="s">
        <v>2384</v>
      </c>
      <c r="F228" s="49" t="s">
        <v>2311</v>
      </c>
      <c r="G228" s="62" t="s">
        <v>2538</v>
      </c>
      <c r="H228" s="56" t="s">
        <v>2305</v>
      </c>
      <c r="I228">
        <v>4</v>
      </c>
    </row>
    <row r="229" spans="1:9" x14ac:dyDescent="0.25">
      <c r="A229" s="49">
        <v>163</v>
      </c>
      <c r="B229" s="50">
        <v>0.01</v>
      </c>
      <c r="C229" s="49" t="s">
        <v>2376</v>
      </c>
      <c r="D229" s="49" t="s">
        <v>2377</v>
      </c>
      <c r="E229" s="49" t="s">
        <v>2386</v>
      </c>
      <c r="F229" s="49" t="s">
        <v>2311</v>
      </c>
      <c r="G229" s="62" t="s">
        <v>2539</v>
      </c>
      <c r="H229" s="56" t="s">
        <v>2305</v>
      </c>
      <c r="I229">
        <v>4</v>
      </c>
    </row>
    <row r="230" spans="1:9" x14ac:dyDescent="0.25">
      <c r="A230" s="49">
        <v>178</v>
      </c>
      <c r="B230" s="50">
        <v>0.01</v>
      </c>
      <c r="C230" s="49" t="s">
        <v>2390</v>
      </c>
      <c r="D230" s="49" t="s">
        <v>2377</v>
      </c>
      <c r="E230" s="49" t="s">
        <v>2386</v>
      </c>
      <c r="F230" s="49" t="s">
        <v>2311</v>
      </c>
      <c r="G230" s="62" t="s">
        <v>2539</v>
      </c>
      <c r="H230" s="56" t="s">
        <v>2305</v>
      </c>
      <c r="I230">
        <v>4</v>
      </c>
    </row>
    <row r="231" spans="1:9" x14ac:dyDescent="0.25">
      <c r="A231" s="49">
        <v>301</v>
      </c>
      <c r="B231" s="50">
        <v>0.01</v>
      </c>
      <c r="C231" s="49" t="s">
        <v>2396</v>
      </c>
      <c r="D231" s="49" t="s">
        <v>2377</v>
      </c>
      <c r="E231" s="49" t="s">
        <v>2386</v>
      </c>
      <c r="F231" s="49" t="s">
        <v>2311</v>
      </c>
      <c r="G231" s="62" t="s">
        <v>2539</v>
      </c>
      <c r="H231" s="56" t="s">
        <v>2305</v>
      </c>
      <c r="I231">
        <v>4</v>
      </c>
    </row>
    <row r="232" spans="1:9" x14ac:dyDescent="0.25">
      <c r="A232" s="49">
        <v>1482</v>
      </c>
      <c r="B232" s="50">
        <v>0.01</v>
      </c>
      <c r="C232" s="49" t="s">
        <v>2463</v>
      </c>
      <c r="D232" s="49" t="s">
        <v>2377</v>
      </c>
      <c r="E232" s="49" t="s">
        <v>2386</v>
      </c>
      <c r="F232" s="49" t="s">
        <v>2311</v>
      </c>
      <c r="G232" s="62" t="s">
        <v>2539</v>
      </c>
      <c r="H232" s="56" t="s">
        <v>2305</v>
      </c>
      <c r="I232">
        <v>4</v>
      </c>
    </row>
    <row r="233" spans="1:9" x14ac:dyDescent="0.25">
      <c r="A233" s="49">
        <v>1655</v>
      </c>
      <c r="B233" s="50">
        <v>0.01</v>
      </c>
      <c r="C233" s="49" t="s">
        <v>2490</v>
      </c>
      <c r="D233" s="49" t="s">
        <v>2377</v>
      </c>
      <c r="E233" s="49" t="s">
        <v>2386</v>
      </c>
      <c r="F233" s="49" t="s">
        <v>2311</v>
      </c>
      <c r="G233" s="62" t="s">
        <v>2539</v>
      </c>
      <c r="H233" s="56" t="s">
        <v>2305</v>
      </c>
      <c r="I233">
        <v>4</v>
      </c>
    </row>
    <row r="234" spans="1:9" x14ac:dyDescent="0.25">
      <c r="A234" s="49">
        <v>158</v>
      </c>
      <c r="B234" s="50">
        <v>0.01</v>
      </c>
      <c r="C234" s="49" t="s">
        <v>2376</v>
      </c>
      <c r="D234" s="49" t="s">
        <v>2381</v>
      </c>
      <c r="E234" s="49" t="s">
        <v>2380</v>
      </c>
      <c r="F234" s="49" t="s">
        <v>2307</v>
      </c>
      <c r="G234" s="73" t="s">
        <v>2530</v>
      </c>
      <c r="H234" s="56" t="s">
        <v>2305</v>
      </c>
      <c r="I234">
        <v>4</v>
      </c>
    </row>
    <row r="235" spans="1:9" x14ac:dyDescent="0.25">
      <c r="A235" s="49">
        <v>173</v>
      </c>
      <c r="B235" s="50">
        <v>0.01</v>
      </c>
      <c r="C235" s="49" t="s">
        <v>2390</v>
      </c>
      <c r="D235" s="49" t="s">
        <v>2381</v>
      </c>
      <c r="E235" s="49" t="s">
        <v>2380</v>
      </c>
      <c r="F235" s="49" t="s">
        <v>2307</v>
      </c>
      <c r="G235" s="73" t="s">
        <v>2530</v>
      </c>
      <c r="H235" s="56" t="s">
        <v>2305</v>
      </c>
      <c r="I235">
        <v>4</v>
      </c>
    </row>
    <row r="236" spans="1:9" x14ac:dyDescent="0.25">
      <c r="A236" s="49">
        <v>254</v>
      </c>
      <c r="B236" s="50">
        <v>0.01</v>
      </c>
      <c r="C236" s="49" t="s">
        <v>2396</v>
      </c>
      <c r="D236" s="49" t="s">
        <v>2381</v>
      </c>
      <c r="E236" s="49" t="s">
        <v>2380</v>
      </c>
      <c r="F236" s="49" t="s">
        <v>2307</v>
      </c>
      <c r="G236" s="73" t="s">
        <v>2530</v>
      </c>
      <c r="H236" s="56" t="s">
        <v>2305</v>
      </c>
      <c r="I236">
        <v>4</v>
      </c>
    </row>
    <row r="237" spans="1:9" x14ac:dyDescent="0.25">
      <c r="A237" s="49">
        <v>1435</v>
      </c>
      <c r="B237" s="50">
        <v>0.01</v>
      </c>
      <c r="C237" s="49" t="s">
        <v>2463</v>
      </c>
      <c r="D237" s="49" t="s">
        <v>2381</v>
      </c>
      <c r="E237" s="49" t="s">
        <v>2380</v>
      </c>
      <c r="F237" s="49" t="s">
        <v>2307</v>
      </c>
      <c r="G237" s="73" t="s">
        <v>2530</v>
      </c>
      <c r="H237" s="56" t="s">
        <v>2305</v>
      </c>
      <c r="I237">
        <v>4</v>
      </c>
    </row>
    <row r="238" spans="1:9" x14ac:dyDescent="0.25">
      <c r="A238" s="49">
        <v>1608</v>
      </c>
      <c r="B238" s="50">
        <v>0.01</v>
      </c>
      <c r="C238" s="49" t="s">
        <v>2490</v>
      </c>
      <c r="D238" s="49" t="s">
        <v>2381</v>
      </c>
      <c r="E238" s="49" t="s">
        <v>2380</v>
      </c>
      <c r="F238" s="49" t="s">
        <v>2307</v>
      </c>
      <c r="G238" s="73" t="s">
        <v>2530</v>
      </c>
      <c r="H238" s="56" t="s">
        <v>2305</v>
      </c>
      <c r="I238">
        <v>4</v>
      </c>
    </row>
    <row r="239" spans="1:9" x14ac:dyDescent="0.25">
      <c r="A239" s="49">
        <v>166</v>
      </c>
      <c r="B239" s="50">
        <v>0.01</v>
      </c>
      <c r="C239" s="49" t="s">
        <v>2376</v>
      </c>
      <c r="D239" s="49" t="s">
        <v>2381</v>
      </c>
      <c r="E239" s="49" t="s">
        <v>2387</v>
      </c>
      <c r="F239" s="49" t="s">
        <v>2307</v>
      </c>
      <c r="G239" s="73" t="s">
        <v>2531</v>
      </c>
      <c r="H239" s="56" t="s">
        <v>2305</v>
      </c>
      <c r="I239">
        <v>4</v>
      </c>
    </row>
    <row r="240" spans="1:9" x14ac:dyDescent="0.25">
      <c r="A240" s="49">
        <v>181</v>
      </c>
      <c r="B240" s="50">
        <v>0.01</v>
      </c>
      <c r="C240" s="49" t="s">
        <v>2390</v>
      </c>
      <c r="D240" s="49" t="s">
        <v>2381</v>
      </c>
      <c r="E240" s="49" t="s">
        <v>2387</v>
      </c>
      <c r="F240" s="49" t="s">
        <v>2307</v>
      </c>
      <c r="G240" s="73" t="s">
        <v>2531</v>
      </c>
      <c r="H240" s="56" t="s">
        <v>2305</v>
      </c>
      <c r="I240">
        <v>4</v>
      </c>
    </row>
    <row r="241" spans="1:9" x14ac:dyDescent="0.25">
      <c r="A241" s="49">
        <v>311</v>
      </c>
      <c r="B241" s="50">
        <v>0.01</v>
      </c>
      <c r="C241" s="49" t="s">
        <v>2396</v>
      </c>
      <c r="D241" s="49" t="s">
        <v>2381</v>
      </c>
      <c r="E241" s="49" t="s">
        <v>2387</v>
      </c>
      <c r="F241" s="49" t="s">
        <v>2307</v>
      </c>
      <c r="G241" s="73" t="s">
        <v>2531</v>
      </c>
      <c r="H241" s="56" t="s">
        <v>2305</v>
      </c>
      <c r="I241">
        <v>4</v>
      </c>
    </row>
    <row r="242" spans="1:9" x14ac:dyDescent="0.25">
      <c r="A242" s="49">
        <v>1492</v>
      </c>
      <c r="B242" s="50">
        <v>0.01</v>
      </c>
      <c r="C242" s="49" t="s">
        <v>2463</v>
      </c>
      <c r="D242" s="49" t="s">
        <v>2381</v>
      </c>
      <c r="E242" s="49" t="s">
        <v>2387</v>
      </c>
      <c r="F242" s="49" t="s">
        <v>2307</v>
      </c>
      <c r="G242" s="73" t="s">
        <v>2531</v>
      </c>
      <c r="H242" s="56" t="s">
        <v>2305</v>
      </c>
      <c r="I242">
        <v>4</v>
      </c>
    </row>
    <row r="243" spans="1:9" x14ac:dyDescent="0.25">
      <c r="A243" s="49">
        <v>1665</v>
      </c>
      <c r="B243" s="50">
        <v>0.01</v>
      </c>
      <c r="C243" s="49" t="s">
        <v>2490</v>
      </c>
      <c r="D243" s="49" t="s">
        <v>2381</v>
      </c>
      <c r="E243" s="49" t="s">
        <v>2387</v>
      </c>
      <c r="F243" s="49" t="s">
        <v>2307</v>
      </c>
      <c r="G243" s="73" t="s">
        <v>2531</v>
      </c>
      <c r="H243" s="56" t="s">
        <v>2305</v>
      </c>
      <c r="I243">
        <v>4</v>
      </c>
    </row>
    <row r="244" spans="1:9" x14ac:dyDescent="0.25">
      <c r="A244" s="49">
        <v>208</v>
      </c>
      <c r="B244" s="50">
        <v>0.01</v>
      </c>
      <c r="C244" s="49" t="s">
        <v>2376</v>
      </c>
      <c r="D244" s="49" t="s">
        <v>2378</v>
      </c>
      <c r="E244" s="49" t="s">
        <v>2385</v>
      </c>
      <c r="F244" s="58" t="s">
        <v>2304</v>
      </c>
      <c r="G244" s="62" t="s">
        <v>2306</v>
      </c>
      <c r="H244" s="56" t="s">
        <v>2305</v>
      </c>
      <c r="I244">
        <v>4</v>
      </c>
    </row>
    <row r="245" spans="1:9" x14ac:dyDescent="0.25">
      <c r="A245" s="49">
        <v>229</v>
      </c>
      <c r="B245" s="50">
        <v>0.01</v>
      </c>
      <c r="C245" s="49" t="s">
        <v>2390</v>
      </c>
      <c r="D245" s="49" t="s">
        <v>2378</v>
      </c>
      <c r="E245" s="49" t="s">
        <v>2385</v>
      </c>
      <c r="F245" s="58" t="s">
        <v>2304</v>
      </c>
      <c r="G245" s="62" t="s">
        <v>2306</v>
      </c>
      <c r="H245" s="56" t="s">
        <v>2305</v>
      </c>
      <c r="I245">
        <v>4</v>
      </c>
    </row>
    <row r="246" spans="1:9" x14ac:dyDescent="0.25">
      <c r="A246" s="49">
        <v>723</v>
      </c>
      <c r="B246" s="50">
        <v>0.01</v>
      </c>
      <c r="C246" s="49" t="s">
        <v>2463</v>
      </c>
      <c r="D246" s="49" t="s">
        <v>2378</v>
      </c>
      <c r="E246" s="49" t="s">
        <v>2385</v>
      </c>
      <c r="F246" s="58" t="s">
        <v>2304</v>
      </c>
      <c r="G246" s="62" t="s">
        <v>2306</v>
      </c>
      <c r="H246" s="56" t="s">
        <v>2305</v>
      </c>
      <c r="I246">
        <v>4</v>
      </c>
    </row>
    <row r="247" spans="1:9" x14ac:dyDescent="0.25">
      <c r="A247" s="49">
        <v>1052</v>
      </c>
      <c r="B247" s="50">
        <v>0.01</v>
      </c>
      <c r="C247" s="49" t="s">
        <v>2490</v>
      </c>
      <c r="D247" s="49" t="s">
        <v>2378</v>
      </c>
      <c r="E247" s="49" t="s">
        <v>2385</v>
      </c>
      <c r="F247" s="58" t="s">
        <v>2304</v>
      </c>
      <c r="G247" s="62" t="s">
        <v>2306</v>
      </c>
      <c r="H247" s="56" t="s">
        <v>2305</v>
      </c>
      <c r="I247">
        <v>4</v>
      </c>
    </row>
    <row r="248" spans="1:9" x14ac:dyDescent="0.25">
      <c r="A248" s="49">
        <v>1379</v>
      </c>
      <c r="B248" s="50">
        <v>0.01</v>
      </c>
      <c r="C248" s="49" t="s">
        <v>2396</v>
      </c>
      <c r="D248" s="49" t="s">
        <v>2378</v>
      </c>
      <c r="E248" s="49" t="s">
        <v>2385</v>
      </c>
      <c r="F248" s="58" t="s">
        <v>2304</v>
      </c>
      <c r="G248" s="62" t="s">
        <v>2306</v>
      </c>
      <c r="H248" s="56" t="s">
        <v>2305</v>
      </c>
      <c r="I248">
        <v>4</v>
      </c>
    </row>
    <row r="249" spans="1:9" x14ac:dyDescent="0.25">
      <c r="A249" s="49">
        <v>196</v>
      </c>
      <c r="B249" s="50">
        <v>0.01</v>
      </c>
      <c r="C249" s="49" t="s">
        <v>2376</v>
      </c>
      <c r="D249" s="49" t="s">
        <v>2378</v>
      </c>
      <c r="E249" s="49" t="s">
        <v>2383</v>
      </c>
      <c r="F249" s="58" t="s">
        <v>2304</v>
      </c>
      <c r="G249" s="62" t="s">
        <v>2529</v>
      </c>
      <c r="H249" s="56" t="s">
        <v>2305</v>
      </c>
      <c r="I249">
        <v>4</v>
      </c>
    </row>
    <row r="250" spans="1:9" x14ac:dyDescent="0.25">
      <c r="A250" s="49">
        <v>217</v>
      </c>
      <c r="B250" s="50">
        <v>0.01</v>
      </c>
      <c r="C250" s="49" t="s">
        <v>2390</v>
      </c>
      <c r="D250" s="49" t="s">
        <v>2378</v>
      </c>
      <c r="E250" s="49" t="s">
        <v>2383</v>
      </c>
      <c r="F250" s="58" t="s">
        <v>2304</v>
      </c>
      <c r="G250" s="62" t="s">
        <v>2529</v>
      </c>
      <c r="H250" s="56" t="s">
        <v>2305</v>
      </c>
      <c r="I250">
        <v>4</v>
      </c>
    </row>
    <row r="251" spans="1:9" x14ac:dyDescent="0.25">
      <c r="A251" s="49">
        <v>468</v>
      </c>
      <c r="B251" s="50">
        <v>0.01</v>
      </c>
      <c r="C251" s="49" t="s">
        <v>2463</v>
      </c>
      <c r="D251" s="49" t="s">
        <v>2378</v>
      </c>
      <c r="E251" s="49" t="s">
        <v>2383</v>
      </c>
      <c r="F251" s="58" t="s">
        <v>2304</v>
      </c>
      <c r="G251" s="62" t="s">
        <v>2529</v>
      </c>
      <c r="H251" s="56" t="s">
        <v>2305</v>
      </c>
      <c r="I251">
        <v>4</v>
      </c>
    </row>
    <row r="252" spans="1:9" x14ac:dyDescent="0.25">
      <c r="A252" s="49">
        <v>809</v>
      </c>
      <c r="B252" s="50">
        <v>0.01</v>
      </c>
      <c r="C252" s="49" t="s">
        <v>2490</v>
      </c>
      <c r="D252" s="49" t="s">
        <v>2378</v>
      </c>
      <c r="E252" s="49" t="s">
        <v>2383</v>
      </c>
      <c r="F252" s="58" t="s">
        <v>2304</v>
      </c>
      <c r="G252" s="62" t="s">
        <v>2529</v>
      </c>
      <c r="H252" s="56" t="s">
        <v>2305</v>
      </c>
      <c r="I252">
        <v>4</v>
      </c>
    </row>
    <row r="253" spans="1:9" x14ac:dyDescent="0.25">
      <c r="A253" s="49">
        <v>1138</v>
      </c>
      <c r="B253" s="50">
        <v>0.01</v>
      </c>
      <c r="C253" s="49" t="s">
        <v>2396</v>
      </c>
      <c r="D253" s="49" t="s">
        <v>2378</v>
      </c>
      <c r="E253" s="49" t="s">
        <v>2383</v>
      </c>
      <c r="F253" s="58" t="s">
        <v>2304</v>
      </c>
      <c r="G253" s="62" t="s">
        <v>2529</v>
      </c>
      <c r="H253" s="56" t="s">
        <v>2305</v>
      </c>
      <c r="I253">
        <v>4</v>
      </c>
    </row>
    <row r="254" spans="1:9" x14ac:dyDescent="0.25">
      <c r="A254" s="49">
        <v>193</v>
      </c>
      <c r="B254" s="50">
        <v>0.01</v>
      </c>
      <c r="C254" s="49" t="s">
        <v>2376</v>
      </c>
      <c r="D254" s="49" t="s">
        <v>2378</v>
      </c>
      <c r="E254" s="49" t="s">
        <v>2380</v>
      </c>
      <c r="F254" s="58" t="s">
        <v>2304</v>
      </c>
      <c r="G254" s="62" t="s">
        <v>2530</v>
      </c>
      <c r="H254" s="56" t="s">
        <v>2305</v>
      </c>
      <c r="I254">
        <v>4</v>
      </c>
    </row>
    <row r="255" spans="1:9" x14ac:dyDescent="0.25">
      <c r="A255" s="49">
        <v>214</v>
      </c>
      <c r="B255" s="50">
        <v>0.01</v>
      </c>
      <c r="C255" s="49" t="s">
        <v>2390</v>
      </c>
      <c r="D255" s="49" t="s">
        <v>2378</v>
      </c>
      <c r="E255" s="49" t="s">
        <v>2380</v>
      </c>
      <c r="F255" s="58" t="s">
        <v>2304</v>
      </c>
      <c r="G255" s="62" t="s">
        <v>2530</v>
      </c>
      <c r="H255" s="56" t="s">
        <v>2305</v>
      </c>
      <c r="I255">
        <v>4</v>
      </c>
    </row>
    <row r="256" spans="1:9" x14ac:dyDescent="0.25">
      <c r="A256" s="49">
        <v>435</v>
      </c>
      <c r="B256" s="50">
        <v>0.01</v>
      </c>
      <c r="C256" s="49" t="s">
        <v>2463</v>
      </c>
      <c r="D256" s="49" t="s">
        <v>2378</v>
      </c>
      <c r="E256" s="49" t="s">
        <v>2380</v>
      </c>
      <c r="F256" s="58" t="s">
        <v>2304</v>
      </c>
      <c r="G256" s="62" t="s">
        <v>2530</v>
      </c>
      <c r="H256" s="56" t="s">
        <v>2305</v>
      </c>
      <c r="I256">
        <v>4</v>
      </c>
    </row>
    <row r="257" spans="1:9" x14ac:dyDescent="0.25">
      <c r="A257" s="49">
        <v>776</v>
      </c>
      <c r="B257" s="50">
        <v>0.01</v>
      </c>
      <c r="C257" s="49" t="s">
        <v>2490</v>
      </c>
      <c r="D257" s="49" t="s">
        <v>2378</v>
      </c>
      <c r="E257" s="49" t="s">
        <v>2380</v>
      </c>
      <c r="F257" s="58" t="s">
        <v>2304</v>
      </c>
      <c r="G257" s="62" t="s">
        <v>2530</v>
      </c>
      <c r="H257" s="56" t="s">
        <v>2305</v>
      </c>
      <c r="I257">
        <v>4</v>
      </c>
    </row>
    <row r="258" spans="1:9" x14ac:dyDescent="0.25">
      <c r="A258" s="49">
        <v>1105</v>
      </c>
      <c r="B258" s="50">
        <v>0.01</v>
      </c>
      <c r="C258" s="49" t="s">
        <v>2396</v>
      </c>
      <c r="D258" s="49" t="s">
        <v>2378</v>
      </c>
      <c r="E258" s="49" t="s">
        <v>2380</v>
      </c>
      <c r="F258" s="58" t="s">
        <v>2304</v>
      </c>
      <c r="G258" s="62" t="s">
        <v>2530</v>
      </c>
      <c r="H258" s="56" t="s">
        <v>2305</v>
      </c>
      <c r="I258">
        <v>4</v>
      </c>
    </row>
    <row r="259" spans="1:9" x14ac:dyDescent="0.25">
      <c r="A259" s="49">
        <v>204</v>
      </c>
      <c r="B259" s="50">
        <v>0.01</v>
      </c>
      <c r="C259" s="49" t="s">
        <v>2376</v>
      </c>
      <c r="D259" s="49" t="s">
        <v>2378</v>
      </c>
      <c r="E259" s="49" t="s">
        <v>2387</v>
      </c>
      <c r="F259" s="58" t="s">
        <v>2304</v>
      </c>
      <c r="G259" s="62" t="s">
        <v>2531</v>
      </c>
      <c r="H259" s="56" t="s">
        <v>2305</v>
      </c>
      <c r="I259">
        <v>4</v>
      </c>
    </row>
    <row r="260" spans="1:9" x14ac:dyDescent="0.25">
      <c r="A260" s="49">
        <v>225</v>
      </c>
      <c r="B260" s="50">
        <v>0.01</v>
      </c>
      <c r="C260" s="49" t="s">
        <v>2390</v>
      </c>
      <c r="D260" s="49" t="s">
        <v>2378</v>
      </c>
      <c r="E260" s="49" t="s">
        <v>2387</v>
      </c>
      <c r="F260" s="58" t="s">
        <v>2304</v>
      </c>
      <c r="G260" s="62" t="s">
        <v>2531</v>
      </c>
      <c r="H260" s="56" t="s">
        <v>2305</v>
      </c>
      <c r="I260">
        <v>4</v>
      </c>
    </row>
    <row r="261" spans="1:9" x14ac:dyDescent="0.25">
      <c r="A261" s="49">
        <v>539</v>
      </c>
      <c r="B261" s="50">
        <v>0.01</v>
      </c>
      <c r="C261" s="49" t="s">
        <v>2463</v>
      </c>
      <c r="D261" s="49" t="s">
        <v>2378</v>
      </c>
      <c r="E261" s="49" t="s">
        <v>2387</v>
      </c>
      <c r="F261" s="58" t="s">
        <v>2304</v>
      </c>
      <c r="G261" s="62" t="s">
        <v>2531</v>
      </c>
      <c r="H261" s="56" t="s">
        <v>2305</v>
      </c>
      <c r="I261">
        <v>4</v>
      </c>
    </row>
    <row r="262" spans="1:9" x14ac:dyDescent="0.25">
      <c r="A262" s="49">
        <v>886</v>
      </c>
      <c r="B262" s="50">
        <v>0.01</v>
      </c>
      <c r="C262" s="49" t="s">
        <v>2490</v>
      </c>
      <c r="D262" s="49" t="s">
        <v>2378</v>
      </c>
      <c r="E262" s="49" t="s">
        <v>2387</v>
      </c>
      <c r="F262" s="58" t="s">
        <v>2304</v>
      </c>
      <c r="G262" s="62" t="s">
        <v>2531</v>
      </c>
      <c r="H262" s="56" t="s">
        <v>2305</v>
      </c>
      <c r="I262">
        <v>4</v>
      </c>
    </row>
    <row r="263" spans="1:9" x14ac:dyDescent="0.25">
      <c r="A263" s="49">
        <v>1213</v>
      </c>
      <c r="B263" s="50">
        <v>0.01</v>
      </c>
      <c r="C263" s="49" t="s">
        <v>2396</v>
      </c>
      <c r="D263" s="49" t="s">
        <v>2378</v>
      </c>
      <c r="E263" s="49" t="s">
        <v>2387</v>
      </c>
      <c r="F263" s="58" t="s">
        <v>2304</v>
      </c>
      <c r="G263" s="62" t="s">
        <v>2531</v>
      </c>
      <c r="H263" s="56" t="s">
        <v>2305</v>
      </c>
      <c r="I263">
        <v>4</v>
      </c>
    </row>
    <row r="264" spans="1:9" x14ac:dyDescent="0.25">
      <c r="A264" s="49">
        <v>209</v>
      </c>
      <c r="B264" s="50">
        <v>0.01</v>
      </c>
      <c r="C264" s="49" t="s">
        <v>2376</v>
      </c>
      <c r="D264" s="49" t="s">
        <v>2383</v>
      </c>
      <c r="E264" s="49" t="s">
        <v>2381</v>
      </c>
      <c r="F264" s="58" t="s">
        <v>2310</v>
      </c>
      <c r="G264" s="55" t="s">
        <v>2307</v>
      </c>
      <c r="H264" s="56" t="s">
        <v>2305</v>
      </c>
      <c r="I264">
        <v>4</v>
      </c>
    </row>
    <row r="265" spans="1:9" x14ac:dyDescent="0.25">
      <c r="A265" s="49">
        <v>230</v>
      </c>
      <c r="B265" s="50">
        <v>0.01</v>
      </c>
      <c r="C265" s="49" t="s">
        <v>2390</v>
      </c>
      <c r="D265" s="49" t="s">
        <v>2383</v>
      </c>
      <c r="E265" s="49" t="s">
        <v>2381</v>
      </c>
      <c r="F265" s="58" t="s">
        <v>2310</v>
      </c>
      <c r="G265" s="55" t="s">
        <v>2307</v>
      </c>
      <c r="H265" s="56" t="s">
        <v>2305</v>
      </c>
      <c r="I265">
        <v>4</v>
      </c>
    </row>
    <row r="266" spans="1:9" x14ac:dyDescent="0.25">
      <c r="A266" s="49">
        <v>724</v>
      </c>
      <c r="B266" s="50">
        <v>0.01</v>
      </c>
      <c r="C266" s="49" t="s">
        <v>2463</v>
      </c>
      <c r="D266" s="49" t="s">
        <v>2383</v>
      </c>
      <c r="E266" s="49" t="s">
        <v>2381</v>
      </c>
      <c r="F266" s="58" t="s">
        <v>2310</v>
      </c>
      <c r="G266" s="55" t="s">
        <v>2307</v>
      </c>
      <c r="H266" s="56" t="s">
        <v>2305</v>
      </c>
      <c r="I266">
        <v>4</v>
      </c>
    </row>
    <row r="267" spans="1:9" x14ac:dyDescent="0.25">
      <c r="A267" s="49">
        <v>1053</v>
      </c>
      <c r="B267" s="50">
        <v>0.01</v>
      </c>
      <c r="C267" s="49" t="s">
        <v>2490</v>
      </c>
      <c r="D267" s="49" t="s">
        <v>2383</v>
      </c>
      <c r="E267" s="49" t="s">
        <v>2381</v>
      </c>
      <c r="F267" s="58" t="s">
        <v>2310</v>
      </c>
      <c r="G267" s="55" t="s">
        <v>2307</v>
      </c>
      <c r="H267" s="56" t="s">
        <v>2305</v>
      </c>
      <c r="I267">
        <v>4</v>
      </c>
    </row>
    <row r="268" spans="1:9" x14ac:dyDescent="0.25">
      <c r="A268" s="49">
        <v>1380</v>
      </c>
      <c r="B268" s="50">
        <v>0.01</v>
      </c>
      <c r="C268" s="49" t="s">
        <v>2396</v>
      </c>
      <c r="D268" s="49" t="s">
        <v>2383</v>
      </c>
      <c r="E268" s="49" t="s">
        <v>2381</v>
      </c>
      <c r="F268" s="58" t="s">
        <v>2310</v>
      </c>
      <c r="G268" s="55" t="s">
        <v>2307</v>
      </c>
      <c r="H268" s="56" t="s">
        <v>2305</v>
      </c>
      <c r="I268">
        <v>4</v>
      </c>
    </row>
    <row r="269" spans="1:9" x14ac:dyDescent="0.25">
      <c r="A269" s="49">
        <v>197</v>
      </c>
      <c r="B269" s="50">
        <v>0.01</v>
      </c>
      <c r="C269" s="49" t="s">
        <v>2376</v>
      </c>
      <c r="D269" s="49" t="s">
        <v>2383</v>
      </c>
      <c r="E269" s="49" t="s">
        <v>2384</v>
      </c>
      <c r="F269" s="58" t="s">
        <v>2310</v>
      </c>
      <c r="G269" s="62" t="s">
        <v>2538</v>
      </c>
      <c r="H269" s="56" t="s">
        <v>2305</v>
      </c>
      <c r="I269">
        <v>4</v>
      </c>
    </row>
    <row r="270" spans="1:9" x14ac:dyDescent="0.25">
      <c r="A270" s="49">
        <v>218</v>
      </c>
      <c r="B270" s="50">
        <v>0.01</v>
      </c>
      <c r="C270" s="49" t="s">
        <v>2390</v>
      </c>
      <c r="D270" s="49" t="s">
        <v>2383</v>
      </c>
      <c r="E270" s="49" t="s">
        <v>2384</v>
      </c>
      <c r="F270" s="58" t="s">
        <v>2310</v>
      </c>
      <c r="G270" s="62" t="s">
        <v>2538</v>
      </c>
      <c r="H270" s="56" t="s">
        <v>2305</v>
      </c>
      <c r="I270">
        <v>4</v>
      </c>
    </row>
    <row r="271" spans="1:9" x14ac:dyDescent="0.25">
      <c r="A271" s="49">
        <v>500</v>
      </c>
      <c r="B271" s="50">
        <v>0.01</v>
      </c>
      <c r="C271" s="49" t="s">
        <v>2463</v>
      </c>
      <c r="D271" s="49" t="s">
        <v>2383</v>
      </c>
      <c r="E271" s="49" t="s">
        <v>2384</v>
      </c>
      <c r="F271" s="58" t="s">
        <v>2310</v>
      </c>
      <c r="G271" s="62" t="s">
        <v>2538</v>
      </c>
      <c r="H271" s="56" t="s">
        <v>2305</v>
      </c>
      <c r="I271">
        <v>4</v>
      </c>
    </row>
    <row r="272" spans="1:9" x14ac:dyDescent="0.25">
      <c r="A272" s="49">
        <v>841</v>
      </c>
      <c r="B272" s="50">
        <v>0.01</v>
      </c>
      <c r="C272" s="49" t="s">
        <v>2490</v>
      </c>
      <c r="D272" s="49" t="s">
        <v>2383</v>
      </c>
      <c r="E272" s="49" t="s">
        <v>2384</v>
      </c>
      <c r="F272" s="58" t="s">
        <v>2310</v>
      </c>
      <c r="G272" s="62" t="s">
        <v>2538</v>
      </c>
      <c r="H272" s="56" t="s">
        <v>2305</v>
      </c>
      <c r="I272">
        <v>4</v>
      </c>
    </row>
    <row r="273" spans="1:9" x14ac:dyDescent="0.25">
      <c r="A273" s="49">
        <v>1170</v>
      </c>
      <c r="B273" s="50">
        <v>0.01</v>
      </c>
      <c r="C273" s="49" t="s">
        <v>2396</v>
      </c>
      <c r="D273" s="49" t="s">
        <v>2383</v>
      </c>
      <c r="E273" s="49" t="s">
        <v>2384</v>
      </c>
      <c r="F273" s="58" t="s">
        <v>2310</v>
      </c>
      <c r="G273" s="62" t="s">
        <v>2538</v>
      </c>
      <c r="H273" s="56" t="s">
        <v>2305</v>
      </c>
      <c r="I273">
        <v>4</v>
      </c>
    </row>
    <row r="274" spans="1:9" x14ac:dyDescent="0.25">
      <c r="A274" s="49">
        <v>200</v>
      </c>
      <c r="B274" s="50">
        <v>0.01</v>
      </c>
      <c r="C274" s="49" t="s">
        <v>2376</v>
      </c>
      <c r="D274" s="49" t="s">
        <v>2383</v>
      </c>
      <c r="E274" s="49" t="s">
        <v>2386</v>
      </c>
      <c r="F274" s="58" t="s">
        <v>2310</v>
      </c>
      <c r="G274" s="62" t="s">
        <v>2539</v>
      </c>
      <c r="H274" s="56" t="s">
        <v>2305</v>
      </c>
      <c r="I274">
        <v>4</v>
      </c>
    </row>
    <row r="275" spans="1:9" x14ac:dyDescent="0.25">
      <c r="A275" s="49">
        <v>221</v>
      </c>
      <c r="B275" s="50">
        <v>0.01</v>
      </c>
      <c r="C275" s="49" t="s">
        <v>2390</v>
      </c>
      <c r="D275" s="49" t="s">
        <v>2383</v>
      </c>
      <c r="E275" s="49" t="s">
        <v>2386</v>
      </c>
      <c r="F275" s="58" t="s">
        <v>2310</v>
      </c>
      <c r="G275" s="62" t="s">
        <v>2539</v>
      </c>
      <c r="H275" s="56" t="s">
        <v>2305</v>
      </c>
      <c r="I275">
        <v>4</v>
      </c>
    </row>
    <row r="276" spans="1:9" x14ac:dyDescent="0.25">
      <c r="A276" s="49">
        <v>532</v>
      </c>
      <c r="B276" s="50">
        <v>0.01</v>
      </c>
      <c r="C276" s="49" t="s">
        <v>2463</v>
      </c>
      <c r="D276" s="49" t="s">
        <v>2383</v>
      </c>
      <c r="E276" s="49" t="s">
        <v>2386</v>
      </c>
      <c r="F276" s="58" t="s">
        <v>2310</v>
      </c>
      <c r="G276" s="62" t="s">
        <v>2539</v>
      </c>
      <c r="H276" s="56" t="s">
        <v>2305</v>
      </c>
      <c r="I276">
        <v>4</v>
      </c>
    </row>
    <row r="277" spans="1:9" x14ac:dyDescent="0.25">
      <c r="A277" s="49">
        <v>879</v>
      </c>
      <c r="B277" s="50">
        <v>0.01</v>
      </c>
      <c r="C277" s="49" t="s">
        <v>2490</v>
      </c>
      <c r="D277" s="49" t="s">
        <v>2383</v>
      </c>
      <c r="E277" s="49" t="s">
        <v>2386</v>
      </c>
      <c r="F277" s="58" t="s">
        <v>2310</v>
      </c>
      <c r="G277" s="62" t="s">
        <v>2539</v>
      </c>
      <c r="H277" s="56" t="s">
        <v>2305</v>
      </c>
      <c r="I277">
        <v>4</v>
      </c>
    </row>
    <row r="278" spans="1:9" x14ac:dyDescent="0.25">
      <c r="A278" s="49">
        <v>1206</v>
      </c>
      <c r="B278" s="50">
        <v>0.01</v>
      </c>
      <c r="C278" s="49" t="s">
        <v>2396</v>
      </c>
      <c r="D278" s="49" t="s">
        <v>2383</v>
      </c>
      <c r="E278" s="49" t="s">
        <v>2386</v>
      </c>
      <c r="F278" s="58" t="s">
        <v>2310</v>
      </c>
      <c r="G278" s="62" t="s">
        <v>2539</v>
      </c>
      <c r="H278" s="56" t="s">
        <v>2305</v>
      </c>
      <c r="I278">
        <v>4</v>
      </c>
    </row>
    <row r="279" spans="1:9" x14ac:dyDescent="0.25">
      <c r="A279" s="49">
        <v>191</v>
      </c>
      <c r="B279" s="50">
        <v>0.01</v>
      </c>
      <c r="C279" s="49" t="s">
        <v>2376</v>
      </c>
      <c r="D279" s="49" t="s">
        <v>2384</v>
      </c>
      <c r="E279" s="49" t="s">
        <v>2380</v>
      </c>
      <c r="F279" s="49" t="s">
        <v>2538</v>
      </c>
      <c r="G279" s="55" t="s">
        <v>2530</v>
      </c>
      <c r="H279" s="56" t="s">
        <v>2305</v>
      </c>
      <c r="I279">
        <v>4</v>
      </c>
    </row>
    <row r="280" spans="1:9" x14ac:dyDescent="0.25">
      <c r="A280" s="49">
        <v>212</v>
      </c>
      <c r="B280" s="50">
        <v>0.01</v>
      </c>
      <c r="C280" s="49" t="s">
        <v>2390</v>
      </c>
      <c r="D280" s="49" t="s">
        <v>2384</v>
      </c>
      <c r="E280" s="49" t="s">
        <v>2380</v>
      </c>
      <c r="F280" s="49" t="s">
        <v>2538</v>
      </c>
      <c r="G280" s="55" t="s">
        <v>2530</v>
      </c>
      <c r="H280" s="56" t="s">
        <v>2305</v>
      </c>
      <c r="I280">
        <v>4</v>
      </c>
    </row>
    <row r="281" spans="1:9" x14ac:dyDescent="0.25">
      <c r="A281" s="49">
        <v>433</v>
      </c>
      <c r="B281" s="50">
        <v>0.01</v>
      </c>
      <c r="C281" s="49" t="s">
        <v>2463</v>
      </c>
      <c r="D281" s="49" t="s">
        <v>2384</v>
      </c>
      <c r="E281" s="49" t="s">
        <v>2380</v>
      </c>
      <c r="F281" s="49" t="s">
        <v>2538</v>
      </c>
      <c r="G281" s="55" t="s">
        <v>2530</v>
      </c>
      <c r="H281" s="56" t="s">
        <v>2305</v>
      </c>
      <c r="I281">
        <v>4</v>
      </c>
    </row>
    <row r="282" spans="1:9" x14ac:dyDescent="0.25">
      <c r="A282" s="49">
        <v>774</v>
      </c>
      <c r="B282" s="50">
        <v>0.01</v>
      </c>
      <c r="C282" s="49" t="s">
        <v>2490</v>
      </c>
      <c r="D282" s="55" t="s">
        <v>2384</v>
      </c>
      <c r="E282" s="55" t="s">
        <v>2380</v>
      </c>
      <c r="F282" s="49" t="s">
        <v>2538</v>
      </c>
      <c r="G282" s="55" t="s">
        <v>2530</v>
      </c>
      <c r="H282" s="56" t="s">
        <v>2305</v>
      </c>
      <c r="I282">
        <v>4</v>
      </c>
    </row>
    <row r="283" spans="1:9" x14ac:dyDescent="0.25">
      <c r="A283" s="49">
        <v>1103</v>
      </c>
      <c r="B283" s="50">
        <v>0.01</v>
      </c>
      <c r="C283" s="49" t="s">
        <v>2396</v>
      </c>
      <c r="D283" s="49" t="s">
        <v>2384</v>
      </c>
      <c r="E283" s="49" t="s">
        <v>2380</v>
      </c>
      <c r="F283" s="49" t="s">
        <v>2538</v>
      </c>
      <c r="G283" s="55" t="s">
        <v>2530</v>
      </c>
      <c r="H283" s="56" t="s">
        <v>2305</v>
      </c>
      <c r="I283">
        <v>4</v>
      </c>
    </row>
    <row r="284" spans="1:9" x14ac:dyDescent="0.25">
      <c r="A284" s="49">
        <v>202</v>
      </c>
      <c r="B284" s="50">
        <v>0.01</v>
      </c>
      <c r="C284" s="49" t="s">
        <v>2376</v>
      </c>
      <c r="D284" s="49" t="s">
        <v>2384</v>
      </c>
      <c r="E284" s="49" t="s">
        <v>2387</v>
      </c>
      <c r="F284" s="49" t="s">
        <v>2538</v>
      </c>
      <c r="G284" s="55" t="s">
        <v>2531</v>
      </c>
      <c r="H284" s="56" t="s">
        <v>2305</v>
      </c>
      <c r="I284">
        <v>4</v>
      </c>
    </row>
    <row r="285" spans="1:9" x14ac:dyDescent="0.25">
      <c r="A285" s="49">
        <v>223</v>
      </c>
      <c r="B285" s="50">
        <v>0.01</v>
      </c>
      <c r="C285" s="49" t="s">
        <v>2390</v>
      </c>
      <c r="D285" s="49" t="s">
        <v>2384</v>
      </c>
      <c r="E285" s="49" t="s">
        <v>2387</v>
      </c>
      <c r="F285" s="49" t="s">
        <v>2538</v>
      </c>
      <c r="G285" s="55" t="s">
        <v>2531</v>
      </c>
      <c r="H285" s="56" t="s">
        <v>2305</v>
      </c>
      <c r="I285">
        <v>4</v>
      </c>
    </row>
    <row r="286" spans="1:9" x14ac:dyDescent="0.25">
      <c r="A286" s="49">
        <v>537</v>
      </c>
      <c r="B286" s="50">
        <v>0.01</v>
      </c>
      <c r="C286" s="49" t="s">
        <v>2463</v>
      </c>
      <c r="D286" s="49" t="s">
        <v>2384</v>
      </c>
      <c r="E286" s="49" t="s">
        <v>2387</v>
      </c>
      <c r="F286" s="49" t="s">
        <v>2538</v>
      </c>
      <c r="G286" s="55" t="s">
        <v>2531</v>
      </c>
      <c r="H286" s="56" t="s">
        <v>2305</v>
      </c>
      <c r="I286">
        <v>4</v>
      </c>
    </row>
    <row r="287" spans="1:9" x14ac:dyDescent="0.25">
      <c r="A287" s="49">
        <v>884</v>
      </c>
      <c r="B287" s="50">
        <v>0.01</v>
      </c>
      <c r="C287" s="49" t="s">
        <v>2490</v>
      </c>
      <c r="D287" s="49" t="s">
        <v>2384</v>
      </c>
      <c r="E287" s="49" t="s">
        <v>2387</v>
      </c>
      <c r="F287" s="49" t="s">
        <v>2538</v>
      </c>
      <c r="G287" s="55" t="s">
        <v>2531</v>
      </c>
      <c r="H287" s="56" t="s">
        <v>2305</v>
      </c>
      <c r="I287">
        <v>4</v>
      </c>
    </row>
    <row r="288" spans="1:9" x14ac:dyDescent="0.25">
      <c r="A288" s="49">
        <v>1211</v>
      </c>
      <c r="B288" s="50">
        <v>0.01</v>
      </c>
      <c r="C288" s="49" t="s">
        <v>2396</v>
      </c>
      <c r="D288" s="49" t="s">
        <v>2384</v>
      </c>
      <c r="E288" s="49" t="s">
        <v>2387</v>
      </c>
      <c r="F288" s="49" t="s">
        <v>2538</v>
      </c>
      <c r="G288" s="55" t="s">
        <v>2531</v>
      </c>
      <c r="H288" s="56" t="s">
        <v>2305</v>
      </c>
      <c r="I288">
        <v>4</v>
      </c>
    </row>
    <row r="289" spans="1:9" x14ac:dyDescent="0.25">
      <c r="A289" s="49">
        <v>199</v>
      </c>
      <c r="B289" s="50">
        <v>0.01</v>
      </c>
      <c r="C289" s="49" t="s">
        <v>2376</v>
      </c>
      <c r="D289" s="49" t="s">
        <v>2380</v>
      </c>
      <c r="E289" s="49" t="s">
        <v>2386</v>
      </c>
      <c r="F289" s="49" t="s">
        <v>2530</v>
      </c>
      <c r="G289" s="55" t="s">
        <v>2539</v>
      </c>
      <c r="H289" s="56" t="s">
        <v>2305</v>
      </c>
      <c r="I289">
        <v>4</v>
      </c>
    </row>
    <row r="290" spans="1:9" x14ac:dyDescent="0.25">
      <c r="A290" s="49">
        <v>220</v>
      </c>
      <c r="B290" s="50">
        <v>0.01</v>
      </c>
      <c r="C290" s="49" t="s">
        <v>2390</v>
      </c>
      <c r="D290" s="49" t="s">
        <v>2380</v>
      </c>
      <c r="E290" s="49" t="s">
        <v>2386</v>
      </c>
      <c r="F290" s="49" t="s">
        <v>2530</v>
      </c>
      <c r="G290" s="55" t="s">
        <v>2539</v>
      </c>
      <c r="H290" s="56" t="s">
        <v>2305</v>
      </c>
      <c r="I290">
        <v>4</v>
      </c>
    </row>
    <row r="291" spans="1:9" x14ac:dyDescent="0.25">
      <c r="A291" s="49">
        <v>531</v>
      </c>
      <c r="B291" s="50">
        <v>0.01</v>
      </c>
      <c r="C291" s="49" t="s">
        <v>2463</v>
      </c>
      <c r="D291" s="49" t="s">
        <v>2380</v>
      </c>
      <c r="E291" s="49" t="s">
        <v>2386</v>
      </c>
      <c r="F291" s="49" t="s">
        <v>2530</v>
      </c>
      <c r="G291" s="55" t="s">
        <v>2539</v>
      </c>
      <c r="H291" s="56" t="s">
        <v>2305</v>
      </c>
      <c r="I291">
        <v>4</v>
      </c>
    </row>
    <row r="292" spans="1:9" x14ac:dyDescent="0.25">
      <c r="A292" s="49">
        <v>878</v>
      </c>
      <c r="B292" s="50">
        <v>0.01</v>
      </c>
      <c r="C292" s="49" t="s">
        <v>2490</v>
      </c>
      <c r="D292" s="49" t="s">
        <v>2380</v>
      </c>
      <c r="E292" s="49" t="s">
        <v>2386</v>
      </c>
      <c r="F292" s="49" t="s">
        <v>2530</v>
      </c>
      <c r="G292" s="55" t="s">
        <v>2539</v>
      </c>
      <c r="H292" s="56" t="s">
        <v>2305</v>
      </c>
      <c r="I292">
        <v>4</v>
      </c>
    </row>
    <row r="293" spans="1:9" x14ac:dyDescent="0.25">
      <c r="A293" s="49">
        <v>1205</v>
      </c>
      <c r="B293" s="50">
        <v>0.01</v>
      </c>
      <c r="C293" s="49" t="s">
        <v>2396</v>
      </c>
      <c r="D293" s="49" t="s">
        <v>2380</v>
      </c>
      <c r="E293" s="49" t="s">
        <v>2386</v>
      </c>
      <c r="F293" s="49" t="s">
        <v>2530</v>
      </c>
      <c r="G293" s="55" t="s">
        <v>2539</v>
      </c>
      <c r="H293" s="56" t="s">
        <v>2305</v>
      </c>
      <c r="I293">
        <v>4</v>
      </c>
    </row>
    <row r="294" spans="1:9" x14ac:dyDescent="0.25">
      <c r="A294" s="49">
        <v>205</v>
      </c>
      <c r="B294" s="50">
        <v>0.01</v>
      </c>
      <c r="C294" s="49" t="s">
        <v>2376</v>
      </c>
      <c r="D294" s="49" t="s">
        <v>2386</v>
      </c>
      <c r="E294" s="49" t="s">
        <v>2387</v>
      </c>
      <c r="F294" s="49" t="s">
        <v>2539</v>
      </c>
      <c r="G294" s="55" t="s">
        <v>2531</v>
      </c>
      <c r="H294" s="56" t="s">
        <v>2305</v>
      </c>
      <c r="I294">
        <v>4</v>
      </c>
    </row>
    <row r="295" spans="1:9" x14ac:dyDescent="0.25">
      <c r="A295" s="49">
        <v>226</v>
      </c>
      <c r="B295" s="50">
        <v>0.01</v>
      </c>
      <c r="C295" s="49" t="s">
        <v>2390</v>
      </c>
      <c r="D295" s="49" t="s">
        <v>2386</v>
      </c>
      <c r="E295" s="49" t="s">
        <v>2387</v>
      </c>
      <c r="F295" s="49" t="s">
        <v>2539</v>
      </c>
      <c r="G295" s="55" t="s">
        <v>2531</v>
      </c>
      <c r="H295" s="56" t="s">
        <v>2305</v>
      </c>
      <c r="I295">
        <v>4</v>
      </c>
    </row>
    <row r="296" spans="1:9" x14ac:dyDescent="0.25">
      <c r="A296" s="49">
        <v>540</v>
      </c>
      <c r="B296" s="50">
        <v>0.01</v>
      </c>
      <c r="C296" s="49" t="s">
        <v>2463</v>
      </c>
      <c r="D296" s="49" t="s">
        <v>2386</v>
      </c>
      <c r="E296" s="49" t="s">
        <v>2387</v>
      </c>
      <c r="F296" s="49" t="s">
        <v>2539</v>
      </c>
      <c r="G296" s="55" t="s">
        <v>2531</v>
      </c>
      <c r="H296" s="56" t="s">
        <v>2305</v>
      </c>
      <c r="I296">
        <v>4</v>
      </c>
    </row>
    <row r="297" spans="1:9" x14ac:dyDescent="0.25">
      <c r="A297" s="49">
        <v>887</v>
      </c>
      <c r="B297" s="50">
        <v>0.01</v>
      </c>
      <c r="C297" s="49" t="s">
        <v>2490</v>
      </c>
      <c r="D297" s="49" t="s">
        <v>2386</v>
      </c>
      <c r="E297" s="49" t="s">
        <v>2387</v>
      </c>
      <c r="F297" s="49" t="s">
        <v>2539</v>
      </c>
      <c r="G297" s="55" t="s">
        <v>2531</v>
      </c>
      <c r="H297" s="56" t="s">
        <v>2305</v>
      </c>
      <c r="I297">
        <v>4</v>
      </c>
    </row>
    <row r="298" spans="1:9" x14ac:dyDescent="0.25">
      <c r="A298" s="49">
        <v>1214</v>
      </c>
      <c r="B298" s="50">
        <v>0.01</v>
      </c>
      <c r="C298" s="49" t="s">
        <v>2396</v>
      </c>
      <c r="D298" s="49" t="s">
        <v>2386</v>
      </c>
      <c r="E298" s="49" t="s">
        <v>2387</v>
      </c>
      <c r="F298" s="49" t="s">
        <v>2539</v>
      </c>
      <c r="G298" s="55" t="s">
        <v>2531</v>
      </c>
      <c r="H298" s="56" t="s">
        <v>2305</v>
      </c>
      <c r="I298">
        <v>4</v>
      </c>
    </row>
    <row r="299" spans="1:9" x14ac:dyDescent="0.25">
      <c r="A299" s="49">
        <v>263</v>
      </c>
      <c r="B299" s="50">
        <v>0.01</v>
      </c>
      <c r="C299" s="49" t="s">
        <v>2396</v>
      </c>
      <c r="D299" s="49" t="s">
        <v>2409</v>
      </c>
      <c r="E299" s="49" t="s">
        <v>2397</v>
      </c>
      <c r="F299" s="49" t="s">
        <v>2518</v>
      </c>
      <c r="G299" s="55" t="s">
        <v>2519</v>
      </c>
      <c r="H299" s="56" t="s">
        <v>2650</v>
      </c>
      <c r="I299">
        <v>5</v>
      </c>
    </row>
    <row r="300" spans="1:9" x14ac:dyDescent="0.25">
      <c r="A300" s="49">
        <v>1444</v>
      </c>
      <c r="B300" s="50">
        <v>0.01</v>
      </c>
      <c r="C300" s="49" t="s">
        <v>2463</v>
      </c>
      <c r="D300" s="49" t="s">
        <v>2409</v>
      </c>
      <c r="E300" s="49" t="s">
        <v>2397</v>
      </c>
      <c r="F300" s="49" t="s">
        <v>2518</v>
      </c>
      <c r="G300" s="55" t="s">
        <v>2519</v>
      </c>
      <c r="H300" s="56" t="s">
        <v>2650</v>
      </c>
      <c r="I300">
        <v>5</v>
      </c>
    </row>
    <row r="301" spans="1:9" x14ac:dyDescent="0.25">
      <c r="A301" s="49">
        <v>1617</v>
      </c>
      <c r="B301" s="50">
        <v>0.01</v>
      </c>
      <c r="C301" s="49" t="s">
        <v>2490</v>
      </c>
      <c r="D301" s="49" t="s">
        <v>2409</v>
      </c>
      <c r="E301" s="49" t="s">
        <v>2397</v>
      </c>
      <c r="F301" s="49" t="s">
        <v>2518</v>
      </c>
      <c r="G301" s="55" t="s">
        <v>2519</v>
      </c>
      <c r="H301" s="56" t="s">
        <v>2650</v>
      </c>
      <c r="I301">
        <v>5</v>
      </c>
    </row>
    <row r="302" spans="1:9" x14ac:dyDescent="0.25">
      <c r="A302" s="49">
        <v>284</v>
      </c>
      <c r="B302" s="50">
        <v>0.01</v>
      </c>
      <c r="C302" s="49" t="s">
        <v>2396</v>
      </c>
      <c r="D302" s="49" t="s">
        <v>2409</v>
      </c>
      <c r="E302" s="49" t="s">
        <v>2398</v>
      </c>
      <c r="F302" s="49" t="s">
        <v>2518</v>
      </c>
      <c r="G302" s="62" t="s">
        <v>2520</v>
      </c>
      <c r="H302" s="56" t="s">
        <v>2650</v>
      </c>
      <c r="I302">
        <v>5</v>
      </c>
    </row>
    <row r="303" spans="1:9" x14ac:dyDescent="0.25">
      <c r="A303" s="49">
        <v>1465</v>
      </c>
      <c r="B303" s="50">
        <v>0.01</v>
      </c>
      <c r="C303" s="49" t="s">
        <v>2463</v>
      </c>
      <c r="D303" s="49" t="s">
        <v>2409</v>
      </c>
      <c r="E303" s="49" t="s">
        <v>2398</v>
      </c>
      <c r="F303" s="49" t="s">
        <v>2518</v>
      </c>
      <c r="G303" s="62" t="s">
        <v>2520</v>
      </c>
      <c r="H303" s="56" t="s">
        <v>2650</v>
      </c>
      <c r="I303">
        <v>5</v>
      </c>
    </row>
    <row r="304" spans="1:9" x14ac:dyDescent="0.25">
      <c r="A304" s="49">
        <v>1638</v>
      </c>
      <c r="B304" s="50">
        <v>0.01</v>
      </c>
      <c r="C304" s="49" t="s">
        <v>2490</v>
      </c>
      <c r="D304" s="49" t="s">
        <v>2409</v>
      </c>
      <c r="E304" s="49" t="s">
        <v>2398</v>
      </c>
      <c r="F304" s="49" t="s">
        <v>2518</v>
      </c>
      <c r="G304" s="62" t="s">
        <v>2520</v>
      </c>
      <c r="H304" s="56" t="s">
        <v>2650</v>
      </c>
      <c r="I304">
        <v>5</v>
      </c>
    </row>
    <row r="305" spans="1:9" x14ac:dyDescent="0.25">
      <c r="A305" s="49">
        <v>287</v>
      </c>
      <c r="B305" s="50">
        <v>0.01</v>
      </c>
      <c r="C305" s="49" t="s">
        <v>2396</v>
      </c>
      <c r="D305" s="49" t="s">
        <v>2409</v>
      </c>
      <c r="E305" s="49" t="s">
        <v>2399</v>
      </c>
      <c r="F305" s="49" t="s">
        <v>2518</v>
      </c>
      <c r="G305" s="62" t="s">
        <v>2521</v>
      </c>
      <c r="H305" s="56" t="s">
        <v>2650</v>
      </c>
      <c r="I305">
        <v>5</v>
      </c>
    </row>
    <row r="306" spans="1:9" x14ac:dyDescent="0.25">
      <c r="A306" s="49">
        <v>1468</v>
      </c>
      <c r="B306" s="50">
        <v>0.01</v>
      </c>
      <c r="C306" s="49" t="s">
        <v>2463</v>
      </c>
      <c r="D306" s="49" t="s">
        <v>2409</v>
      </c>
      <c r="E306" s="49" t="s">
        <v>2399</v>
      </c>
      <c r="F306" s="49" t="s">
        <v>2518</v>
      </c>
      <c r="G306" s="62" t="s">
        <v>2521</v>
      </c>
      <c r="H306" s="56" t="s">
        <v>2650</v>
      </c>
      <c r="I306">
        <v>5</v>
      </c>
    </row>
    <row r="307" spans="1:9" x14ac:dyDescent="0.25">
      <c r="A307" s="49">
        <v>1641</v>
      </c>
      <c r="B307" s="50">
        <v>0.01</v>
      </c>
      <c r="C307" s="49" t="s">
        <v>2490</v>
      </c>
      <c r="D307" s="49" t="s">
        <v>2409</v>
      </c>
      <c r="E307" s="49" t="s">
        <v>2399</v>
      </c>
      <c r="F307" s="49" t="s">
        <v>2518</v>
      </c>
      <c r="G307" s="62" t="s">
        <v>2521</v>
      </c>
      <c r="H307" s="56" t="s">
        <v>2650</v>
      </c>
      <c r="I307">
        <v>5</v>
      </c>
    </row>
    <row r="308" spans="1:9" x14ac:dyDescent="0.25">
      <c r="A308" s="49">
        <v>374</v>
      </c>
      <c r="B308" s="50">
        <v>0.01</v>
      </c>
      <c r="C308" s="49" t="s">
        <v>2396</v>
      </c>
      <c r="D308" s="49" t="s">
        <v>2409</v>
      </c>
      <c r="E308" s="49" t="s">
        <v>2454</v>
      </c>
      <c r="F308" s="49" t="s">
        <v>2518</v>
      </c>
      <c r="G308" s="62" t="s">
        <v>2522</v>
      </c>
      <c r="H308" s="56" t="s">
        <v>2650</v>
      </c>
      <c r="I308">
        <v>5</v>
      </c>
    </row>
    <row r="309" spans="1:9" x14ac:dyDescent="0.25">
      <c r="A309" s="49">
        <v>1561</v>
      </c>
      <c r="B309" s="50">
        <v>0.01</v>
      </c>
      <c r="C309" s="49" t="s">
        <v>2463</v>
      </c>
      <c r="D309" s="49" t="s">
        <v>2409</v>
      </c>
      <c r="E309" s="49" t="s">
        <v>2454</v>
      </c>
      <c r="F309" s="49" t="s">
        <v>2518</v>
      </c>
      <c r="G309" s="62" t="s">
        <v>2522</v>
      </c>
      <c r="H309" s="56" t="s">
        <v>2650</v>
      </c>
      <c r="I309">
        <v>5</v>
      </c>
    </row>
    <row r="310" spans="1:9" x14ac:dyDescent="0.25">
      <c r="A310" s="49">
        <v>1721</v>
      </c>
      <c r="B310" s="50">
        <v>0.01</v>
      </c>
      <c r="C310" s="49" t="s">
        <v>2490</v>
      </c>
      <c r="D310" s="49" t="s">
        <v>2409</v>
      </c>
      <c r="E310" s="49" t="s">
        <v>2454</v>
      </c>
      <c r="F310" s="49" t="s">
        <v>2518</v>
      </c>
      <c r="G310" s="62" t="s">
        <v>2522</v>
      </c>
      <c r="H310" s="56" t="s">
        <v>2650</v>
      </c>
      <c r="I310">
        <v>5</v>
      </c>
    </row>
    <row r="311" spans="1:9" x14ac:dyDescent="0.25">
      <c r="A311" s="49">
        <v>330</v>
      </c>
      <c r="B311" s="50">
        <v>0.01</v>
      </c>
      <c r="C311" s="49" t="s">
        <v>2396</v>
      </c>
      <c r="D311" s="49" t="s">
        <v>2409</v>
      </c>
      <c r="E311" s="49" t="s">
        <v>2402</v>
      </c>
      <c r="F311" s="49" t="s">
        <v>2518</v>
      </c>
      <c r="G311" s="73" t="s">
        <v>2523</v>
      </c>
      <c r="H311" s="56" t="s">
        <v>2650</v>
      </c>
      <c r="I311">
        <v>5</v>
      </c>
    </row>
    <row r="312" spans="1:9" x14ac:dyDescent="0.25">
      <c r="A312" s="49">
        <v>1523</v>
      </c>
      <c r="B312" s="50">
        <v>0.01</v>
      </c>
      <c r="C312" s="49" t="s">
        <v>2463</v>
      </c>
      <c r="D312" s="49" t="s">
        <v>2409</v>
      </c>
      <c r="E312" s="49" t="s">
        <v>2402</v>
      </c>
      <c r="F312" s="49" t="s">
        <v>2518</v>
      </c>
      <c r="G312" s="73" t="s">
        <v>2523</v>
      </c>
      <c r="H312" s="56" t="s">
        <v>2650</v>
      </c>
      <c r="I312">
        <v>5</v>
      </c>
    </row>
    <row r="313" spans="1:9" x14ac:dyDescent="0.25">
      <c r="A313" s="49">
        <v>1684</v>
      </c>
      <c r="B313" s="50">
        <v>0.01</v>
      </c>
      <c r="C313" s="49" t="s">
        <v>2490</v>
      </c>
      <c r="D313" s="49" t="s">
        <v>2409</v>
      </c>
      <c r="E313" s="49" t="s">
        <v>2402</v>
      </c>
      <c r="F313" s="49" t="s">
        <v>2518</v>
      </c>
      <c r="G313" s="73" t="s">
        <v>2523</v>
      </c>
      <c r="H313" s="56" t="s">
        <v>2650</v>
      </c>
      <c r="I313">
        <v>5</v>
      </c>
    </row>
    <row r="314" spans="1:9" x14ac:dyDescent="0.25">
      <c r="A314" s="49">
        <v>289</v>
      </c>
      <c r="B314" s="50">
        <v>0.01</v>
      </c>
      <c r="C314" s="49" t="s">
        <v>2396</v>
      </c>
      <c r="D314" s="49" t="s">
        <v>2409</v>
      </c>
      <c r="E314" s="49" t="s">
        <v>2400</v>
      </c>
      <c r="F314" s="49" t="s">
        <v>2518</v>
      </c>
      <c r="G314" s="73" t="s">
        <v>2524</v>
      </c>
      <c r="H314" s="56" t="s">
        <v>2650</v>
      </c>
      <c r="I314">
        <v>5</v>
      </c>
    </row>
    <row r="315" spans="1:9" x14ac:dyDescent="0.25">
      <c r="A315" s="49">
        <v>1470</v>
      </c>
      <c r="B315" s="50">
        <v>0.01</v>
      </c>
      <c r="C315" s="49" t="s">
        <v>2463</v>
      </c>
      <c r="D315" s="55" t="s">
        <v>2409</v>
      </c>
      <c r="E315" s="55" t="s">
        <v>2400</v>
      </c>
      <c r="F315" s="49" t="s">
        <v>2518</v>
      </c>
      <c r="G315" s="73" t="s">
        <v>2524</v>
      </c>
      <c r="H315" s="56" t="s">
        <v>2650</v>
      </c>
      <c r="I315">
        <v>5</v>
      </c>
    </row>
    <row r="316" spans="1:9" x14ac:dyDescent="0.25">
      <c r="A316" s="49">
        <v>1643</v>
      </c>
      <c r="B316" s="50">
        <v>0.01</v>
      </c>
      <c r="C316" s="49" t="s">
        <v>2490</v>
      </c>
      <c r="D316" s="49" t="s">
        <v>2409</v>
      </c>
      <c r="E316" s="49" t="s">
        <v>2400</v>
      </c>
      <c r="F316" s="49" t="s">
        <v>2518</v>
      </c>
      <c r="G316" s="73" t="s">
        <v>2524</v>
      </c>
      <c r="H316" s="56" t="s">
        <v>2650</v>
      </c>
      <c r="I316">
        <v>5</v>
      </c>
    </row>
    <row r="317" spans="1:9" x14ac:dyDescent="0.25">
      <c r="A317" s="49">
        <v>393</v>
      </c>
      <c r="B317" s="50">
        <v>0.01</v>
      </c>
      <c r="C317" s="49" t="s">
        <v>2396</v>
      </c>
      <c r="D317" s="49" t="s">
        <v>2409</v>
      </c>
      <c r="E317" s="49" t="s">
        <v>2461</v>
      </c>
      <c r="F317" s="49" t="s">
        <v>2518</v>
      </c>
      <c r="G317" s="62" t="s">
        <v>2525</v>
      </c>
      <c r="H317" s="56" t="s">
        <v>2650</v>
      </c>
      <c r="I317">
        <v>5</v>
      </c>
    </row>
    <row r="318" spans="1:9" x14ac:dyDescent="0.25">
      <c r="A318" s="49">
        <v>1580</v>
      </c>
      <c r="B318" s="50">
        <v>0.01</v>
      </c>
      <c r="C318" s="49" t="s">
        <v>2463</v>
      </c>
      <c r="D318" s="49" t="s">
        <v>2409</v>
      </c>
      <c r="E318" s="49" t="s">
        <v>2461</v>
      </c>
      <c r="F318" s="49" t="s">
        <v>2518</v>
      </c>
      <c r="G318" s="62" t="s">
        <v>2525</v>
      </c>
      <c r="H318" s="56" t="s">
        <v>2650</v>
      </c>
      <c r="I318">
        <v>5</v>
      </c>
    </row>
    <row r="319" spans="1:9" x14ac:dyDescent="0.25">
      <c r="A319" s="49">
        <v>1740</v>
      </c>
      <c r="B319" s="50">
        <v>0.01</v>
      </c>
      <c r="C319" s="49" t="s">
        <v>2490</v>
      </c>
      <c r="D319" s="49" t="s">
        <v>2409</v>
      </c>
      <c r="E319" s="49" t="s">
        <v>2461</v>
      </c>
      <c r="F319" s="49" t="s">
        <v>2518</v>
      </c>
      <c r="G319" s="62" t="s">
        <v>2525</v>
      </c>
      <c r="H319" s="56" t="s">
        <v>2650</v>
      </c>
      <c r="I319">
        <v>5</v>
      </c>
    </row>
    <row r="320" spans="1:9" x14ac:dyDescent="0.25">
      <c r="A320" s="49">
        <v>333</v>
      </c>
      <c r="B320" s="50">
        <v>0.01</v>
      </c>
      <c r="C320" s="49" t="s">
        <v>2396</v>
      </c>
      <c r="D320" s="49" t="s">
        <v>2409</v>
      </c>
      <c r="E320" s="49" t="s">
        <v>2401</v>
      </c>
      <c r="F320" s="49" t="s">
        <v>2518</v>
      </c>
      <c r="G320" s="62" t="s">
        <v>2526</v>
      </c>
      <c r="H320" s="56" t="s">
        <v>2650</v>
      </c>
      <c r="I320">
        <v>5</v>
      </c>
    </row>
    <row r="321" spans="1:9" x14ac:dyDescent="0.25">
      <c r="A321" s="49">
        <v>1526</v>
      </c>
      <c r="B321" s="50">
        <v>0.01</v>
      </c>
      <c r="C321" s="49" t="s">
        <v>2463</v>
      </c>
      <c r="D321" s="49" t="s">
        <v>2409</v>
      </c>
      <c r="E321" s="49" t="s">
        <v>2401</v>
      </c>
      <c r="F321" s="49" t="s">
        <v>2518</v>
      </c>
      <c r="G321" s="62" t="s">
        <v>2526</v>
      </c>
      <c r="H321" s="56" t="s">
        <v>2650</v>
      </c>
      <c r="I321">
        <v>5</v>
      </c>
    </row>
    <row r="322" spans="1:9" x14ac:dyDescent="0.25">
      <c r="A322" s="49">
        <v>1687</v>
      </c>
      <c r="B322" s="50">
        <v>0.01</v>
      </c>
      <c r="C322" s="49" t="s">
        <v>2490</v>
      </c>
      <c r="D322" s="49" t="s">
        <v>2409</v>
      </c>
      <c r="E322" s="49" t="s">
        <v>2401</v>
      </c>
      <c r="F322" s="49" t="s">
        <v>2518</v>
      </c>
      <c r="G322" s="62" t="s">
        <v>2526</v>
      </c>
      <c r="H322" s="56" t="s">
        <v>2650</v>
      </c>
      <c r="I322">
        <v>5</v>
      </c>
    </row>
    <row r="323" spans="1:9" x14ac:dyDescent="0.25">
      <c r="A323" s="49">
        <v>377</v>
      </c>
      <c r="B323" s="50">
        <v>0.01</v>
      </c>
      <c r="C323" s="49" t="s">
        <v>2396</v>
      </c>
      <c r="D323" s="49" t="s">
        <v>2409</v>
      </c>
      <c r="E323" s="49" t="s">
        <v>2455</v>
      </c>
      <c r="F323" s="49" t="s">
        <v>2518</v>
      </c>
      <c r="G323" s="62" t="s">
        <v>2527</v>
      </c>
      <c r="H323" s="56" t="s">
        <v>2650</v>
      </c>
      <c r="I323">
        <v>5</v>
      </c>
    </row>
    <row r="324" spans="1:9" x14ac:dyDescent="0.25">
      <c r="A324" s="49">
        <v>1564</v>
      </c>
      <c r="B324" s="50">
        <v>0.01</v>
      </c>
      <c r="C324" s="49" t="s">
        <v>2463</v>
      </c>
      <c r="D324" s="49" t="s">
        <v>2409</v>
      </c>
      <c r="E324" s="49" t="s">
        <v>2455</v>
      </c>
      <c r="F324" s="49" t="s">
        <v>2518</v>
      </c>
      <c r="G324" s="62" t="s">
        <v>2527</v>
      </c>
      <c r="H324" s="56" t="s">
        <v>2650</v>
      </c>
      <c r="I324">
        <v>5</v>
      </c>
    </row>
    <row r="325" spans="1:9" x14ac:dyDescent="0.25">
      <c r="A325" s="49">
        <v>1724</v>
      </c>
      <c r="B325" s="50">
        <v>0.01</v>
      </c>
      <c r="C325" s="49" t="s">
        <v>2490</v>
      </c>
      <c r="D325" s="49" t="s">
        <v>2409</v>
      </c>
      <c r="E325" s="49" t="s">
        <v>2455</v>
      </c>
      <c r="F325" s="49" t="s">
        <v>2518</v>
      </c>
      <c r="G325" s="62" t="s">
        <v>2527</v>
      </c>
      <c r="H325" s="56" t="s">
        <v>2650</v>
      </c>
      <c r="I325">
        <v>5</v>
      </c>
    </row>
    <row r="326" spans="1:9" x14ac:dyDescent="0.25">
      <c r="A326" s="49">
        <v>264</v>
      </c>
      <c r="B326" s="50">
        <v>0.01</v>
      </c>
      <c r="C326" s="49" t="s">
        <v>2396</v>
      </c>
      <c r="D326" s="49" t="s">
        <v>2410</v>
      </c>
      <c r="E326" s="49" t="s">
        <v>2397</v>
      </c>
      <c r="F326" s="49" t="s">
        <v>2532</v>
      </c>
      <c r="G326" s="55" t="s">
        <v>2519</v>
      </c>
      <c r="H326" s="56" t="s">
        <v>2650</v>
      </c>
      <c r="I326">
        <v>5</v>
      </c>
    </row>
    <row r="327" spans="1:9" x14ac:dyDescent="0.25">
      <c r="A327" s="49">
        <v>1445</v>
      </c>
      <c r="B327" s="50">
        <v>0.01</v>
      </c>
      <c r="C327" s="49" t="s">
        <v>2463</v>
      </c>
      <c r="D327" s="49" t="s">
        <v>2410</v>
      </c>
      <c r="E327" s="49" t="s">
        <v>2397</v>
      </c>
      <c r="F327" s="49" t="s">
        <v>2532</v>
      </c>
      <c r="G327" s="55" t="s">
        <v>2519</v>
      </c>
      <c r="H327" s="56" t="s">
        <v>2650</v>
      </c>
      <c r="I327">
        <v>5</v>
      </c>
    </row>
    <row r="328" spans="1:9" x14ac:dyDescent="0.25">
      <c r="A328" s="49">
        <v>1618</v>
      </c>
      <c r="B328" s="50">
        <v>0.01</v>
      </c>
      <c r="C328" s="49" t="s">
        <v>2490</v>
      </c>
      <c r="D328" s="49" t="s">
        <v>2410</v>
      </c>
      <c r="E328" s="49" t="s">
        <v>2397</v>
      </c>
      <c r="F328" s="49" t="s">
        <v>2532</v>
      </c>
      <c r="G328" s="55" t="s">
        <v>2519</v>
      </c>
      <c r="H328" s="56" t="s">
        <v>2650</v>
      </c>
      <c r="I328">
        <v>5</v>
      </c>
    </row>
    <row r="329" spans="1:9" x14ac:dyDescent="0.25">
      <c r="A329" s="49">
        <v>285</v>
      </c>
      <c r="B329" s="50">
        <v>0.01</v>
      </c>
      <c r="C329" s="49" t="s">
        <v>2396</v>
      </c>
      <c r="D329" s="49" t="s">
        <v>2410</v>
      </c>
      <c r="E329" s="49" t="s">
        <v>2398</v>
      </c>
      <c r="F329" s="49" t="s">
        <v>2532</v>
      </c>
      <c r="G329" s="62" t="s">
        <v>2520</v>
      </c>
      <c r="H329" s="56" t="s">
        <v>2650</v>
      </c>
      <c r="I329">
        <v>5</v>
      </c>
    </row>
    <row r="330" spans="1:9" x14ac:dyDescent="0.25">
      <c r="A330" s="49">
        <v>1466</v>
      </c>
      <c r="B330" s="50">
        <v>0.01</v>
      </c>
      <c r="C330" s="49" t="s">
        <v>2463</v>
      </c>
      <c r="D330" s="49" t="s">
        <v>2410</v>
      </c>
      <c r="E330" s="49" t="s">
        <v>2398</v>
      </c>
      <c r="F330" s="49" t="s">
        <v>2532</v>
      </c>
      <c r="G330" s="62" t="s">
        <v>2520</v>
      </c>
      <c r="H330" s="56" t="s">
        <v>2650</v>
      </c>
      <c r="I330">
        <v>5</v>
      </c>
    </row>
    <row r="331" spans="1:9" x14ac:dyDescent="0.25">
      <c r="A331" s="49">
        <v>1639</v>
      </c>
      <c r="B331" s="50">
        <v>0.01</v>
      </c>
      <c r="C331" s="49" t="s">
        <v>2490</v>
      </c>
      <c r="D331" s="49" t="s">
        <v>2410</v>
      </c>
      <c r="E331" s="49" t="s">
        <v>2398</v>
      </c>
      <c r="F331" s="49" t="s">
        <v>2532</v>
      </c>
      <c r="G331" s="62" t="s">
        <v>2520</v>
      </c>
      <c r="H331" s="56" t="s">
        <v>2650</v>
      </c>
      <c r="I331">
        <v>5</v>
      </c>
    </row>
    <row r="332" spans="1:9" x14ac:dyDescent="0.25">
      <c r="A332" s="49">
        <v>288</v>
      </c>
      <c r="B332" s="50">
        <v>0.01</v>
      </c>
      <c r="C332" s="49" t="s">
        <v>2396</v>
      </c>
      <c r="D332" s="49" t="s">
        <v>2410</v>
      </c>
      <c r="E332" s="49" t="s">
        <v>2399</v>
      </c>
      <c r="F332" s="49" t="s">
        <v>2532</v>
      </c>
      <c r="G332" s="62" t="s">
        <v>2521</v>
      </c>
      <c r="H332" s="56" t="s">
        <v>2650</v>
      </c>
      <c r="I332">
        <v>5</v>
      </c>
    </row>
    <row r="333" spans="1:9" x14ac:dyDescent="0.25">
      <c r="A333" s="49">
        <v>1469</v>
      </c>
      <c r="B333" s="50">
        <v>0.01</v>
      </c>
      <c r="C333" s="49" t="s">
        <v>2463</v>
      </c>
      <c r="D333" s="49" t="s">
        <v>2410</v>
      </c>
      <c r="E333" s="49" t="s">
        <v>2399</v>
      </c>
      <c r="F333" s="49" t="s">
        <v>2532</v>
      </c>
      <c r="G333" s="62" t="s">
        <v>2521</v>
      </c>
      <c r="H333" s="56" t="s">
        <v>2650</v>
      </c>
      <c r="I333">
        <v>5</v>
      </c>
    </row>
    <row r="334" spans="1:9" x14ac:dyDescent="0.25">
      <c r="A334" s="49">
        <v>1642</v>
      </c>
      <c r="B334" s="50">
        <v>0.01</v>
      </c>
      <c r="C334" s="49" t="s">
        <v>2490</v>
      </c>
      <c r="D334" s="49" t="s">
        <v>2410</v>
      </c>
      <c r="E334" s="49" t="s">
        <v>2399</v>
      </c>
      <c r="F334" s="49" t="s">
        <v>2532</v>
      </c>
      <c r="G334" s="62" t="s">
        <v>2521</v>
      </c>
      <c r="H334" s="56" t="s">
        <v>2650</v>
      </c>
      <c r="I334">
        <v>5</v>
      </c>
    </row>
    <row r="335" spans="1:9" x14ac:dyDescent="0.25">
      <c r="A335" s="49">
        <v>375</v>
      </c>
      <c r="B335" s="50">
        <v>0.01</v>
      </c>
      <c r="C335" s="49" t="s">
        <v>2396</v>
      </c>
      <c r="D335" s="49" t="s">
        <v>2410</v>
      </c>
      <c r="E335" s="49" t="s">
        <v>2454</v>
      </c>
      <c r="F335" s="49" t="s">
        <v>2532</v>
      </c>
      <c r="G335" s="62" t="s">
        <v>2522</v>
      </c>
      <c r="H335" s="56" t="s">
        <v>2650</v>
      </c>
      <c r="I335">
        <v>5</v>
      </c>
    </row>
    <row r="336" spans="1:9" x14ac:dyDescent="0.25">
      <c r="A336" s="49">
        <v>1562</v>
      </c>
      <c r="B336" s="50">
        <v>0.01</v>
      </c>
      <c r="C336" s="49" t="s">
        <v>2463</v>
      </c>
      <c r="D336" s="49" t="s">
        <v>2410</v>
      </c>
      <c r="E336" s="49" t="s">
        <v>2454</v>
      </c>
      <c r="F336" s="49" t="s">
        <v>2532</v>
      </c>
      <c r="G336" s="62" t="s">
        <v>2522</v>
      </c>
      <c r="H336" s="56" t="s">
        <v>2650</v>
      </c>
      <c r="I336">
        <v>5</v>
      </c>
    </row>
    <row r="337" spans="1:9" x14ac:dyDescent="0.25">
      <c r="A337" s="49">
        <v>1722</v>
      </c>
      <c r="B337" s="50">
        <v>0.01</v>
      </c>
      <c r="C337" s="49" t="s">
        <v>2490</v>
      </c>
      <c r="D337" s="49" t="s">
        <v>2410</v>
      </c>
      <c r="E337" s="49" t="s">
        <v>2454</v>
      </c>
      <c r="F337" s="49" t="s">
        <v>2532</v>
      </c>
      <c r="G337" s="62" t="s">
        <v>2522</v>
      </c>
      <c r="H337" s="56" t="s">
        <v>2650</v>
      </c>
      <c r="I337">
        <v>5</v>
      </c>
    </row>
    <row r="338" spans="1:9" x14ac:dyDescent="0.25">
      <c r="A338" s="49">
        <v>331</v>
      </c>
      <c r="B338" s="50">
        <v>0.01</v>
      </c>
      <c r="C338" s="49" t="s">
        <v>2396</v>
      </c>
      <c r="D338" s="49" t="s">
        <v>2410</v>
      </c>
      <c r="E338" s="49" t="s">
        <v>2402</v>
      </c>
      <c r="F338" s="49" t="s">
        <v>2532</v>
      </c>
      <c r="G338" s="73" t="s">
        <v>2523</v>
      </c>
      <c r="H338" s="56" t="s">
        <v>2650</v>
      </c>
      <c r="I338">
        <v>5</v>
      </c>
    </row>
    <row r="339" spans="1:9" x14ac:dyDescent="0.25">
      <c r="A339" s="49">
        <v>1524</v>
      </c>
      <c r="B339" s="50">
        <v>0.01</v>
      </c>
      <c r="C339" s="49" t="s">
        <v>2463</v>
      </c>
      <c r="D339" s="49" t="s">
        <v>2410</v>
      </c>
      <c r="E339" s="49" t="s">
        <v>2402</v>
      </c>
      <c r="F339" s="49" t="s">
        <v>2532</v>
      </c>
      <c r="G339" s="73" t="s">
        <v>2523</v>
      </c>
      <c r="H339" s="56" t="s">
        <v>2650</v>
      </c>
      <c r="I339">
        <v>5</v>
      </c>
    </row>
    <row r="340" spans="1:9" x14ac:dyDescent="0.25">
      <c r="A340" s="49">
        <v>1685</v>
      </c>
      <c r="B340" s="50">
        <v>0.01</v>
      </c>
      <c r="C340" s="49" t="s">
        <v>2490</v>
      </c>
      <c r="D340" s="49" t="s">
        <v>2410</v>
      </c>
      <c r="E340" s="49" t="s">
        <v>2402</v>
      </c>
      <c r="F340" s="49" t="s">
        <v>2532</v>
      </c>
      <c r="G340" s="73" t="s">
        <v>2523</v>
      </c>
      <c r="H340" s="56" t="s">
        <v>2650</v>
      </c>
      <c r="I340">
        <v>5</v>
      </c>
    </row>
    <row r="341" spans="1:9" x14ac:dyDescent="0.25">
      <c r="A341" s="49">
        <v>290</v>
      </c>
      <c r="B341" s="50">
        <v>0.01</v>
      </c>
      <c r="C341" s="49" t="s">
        <v>2396</v>
      </c>
      <c r="D341" s="49" t="s">
        <v>2410</v>
      </c>
      <c r="E341" s="49" t="s">
        <v>2400</v>
      </c>
      <c r="F341" s="49" t="s">
        <v>2532</v>
      </c>
      <c r="G341" s="73" t="s">
        <v>2524</v>
      </c>
      <c r="H341" s="56" t="s">
        <v>2650</v>
      </c>
      <c r="I341">
        <v>5</v>
      </c>
    </row>
    <row r="342" spans="1:9" x14ac:dyDescent="0.25">
      <c r="A342" s="49">
        <v>1471</v>
      </c>
      <c r="B342" s="50">
        <v>0.01</v>
      </c>
      <c r="C342" s="49" t="s">
        <v>2463</v>
      </c>
      <c r="D342" s="49" t="s">
        <v>2410</v>
      </c>
      <c r="E342" s="49" t="s">
        <v>2400</v>
      </c>
      <c r="F342" s="49" t="s">
        <v>2532</v>
      </c>
      <c r="G342" s="73" t="s">
        <v>2524</v>
      </c>
      <c r="H342" s="56" t="s">
        <v>2650</v>
      </c>
      <c r="I342">
        <v>5</v>
      </c>
    </row>
    <row r="343" spans="1:9" x14ac:dyDescent="0.25">
      <c r="A343" s="49">
        <v>1644</v>
      </c>
      <c r="B343" s="50">
        <v>0.01</v>
      </c>
      <c r="C343" s="49" t="s">
        <v>2490</v>
      </c>
      <c r="D343" s="49" t="s">
        <v>2410</v>
      </c>
      <c r="E343" s="49" t="s">
        <v>2400</v>
      </c>
      <c r="F343" s="49" t="s">
        <v>2532</v>
      </c>
      <c r="G343" s="73" t="s">
        <v>2524</v>
      </c>
      <c r="H343" s="56" t="s">
        <v>2650</v>
      </c>
      <c r="I343">
        <v>5</v>
      </c>
    </row>
    <row r="344" spans="1:9" x14ac:dyDescent="0.25">
      <c r="A344" s="49">
        <v>394</v>
      </c>
      <c r="B344" s="50">
        <v>0.01</v>
      </c>
      <c r="C344" s="49" t="s">
        <v>2396</v>
      </c>
      <c r="D344" s="49" t="s">
        <v>2410</v>
      </c>
      <c r="E344" s="49" t="s">
        <v>2461</v>
      </c>
      <c r="F344" s="49" t="s">
        <v>2532</v>
      </c>
      <c r="G344" s="62" t="s">
        <v>2525</v>
      </c>
      <c r="H344" s="56" t="s">
        <v>2650</v>
      </c>
      <c r="I344">
        <v>5</v>
      </c>
    </row>
    <row r="345" spans="1:9" x14ac:dyDescent="0.25">
      <c r="A345" s="49">
        <v>1581</v>
      </c>
      <c r="B345" s="50">
        <v>0.01</v>
      </c>
      <c r="C345" s="49" t="s">
        <v>2463</v>
      </c>
      <c r="D345" s="49" t="s">
        <v>2410</v>
      </c>
      <c r="E345" s="49" t="s">
        <v>2461</v>
      </c>
      <c r="F345" s="49" t="s">
        <v>2532</v>
      </c>
      <c r="G345" s="62" t="s">
        <v>2525</v>
      </c>
      <c r="H345" s="56" t="s">
        <v>2650</v>
      </c>
      <c r="I345">
        <v>5</v>
      </c>
    </row>
    <row r="346" spans="1:9" x14ac:dyDescent="0.25">
      <c r="A346" s="49">
        <v>1741</v>
      </c>
      <c r="B346" s="50">
        <v>0.01</v>
      </c>
      <c r="C346" s="49" t="s">
        <v>2490</v>
      </c>
      <c r="D346" s="49" t="s">
        <v>2410</v>
      </c>
      <c r="E346" s="49" t="s">
        <v>2461</v>
      </c>
      <c r="F346" s="49" t="s">
        <v>2532</v>
      </c>
      <c r="G346" s="62" t="s">
        <v>2525</v>
      </c>
      <c r="H346" s="56" t="s">
        <v>2650</v>
      </c>
      <c r="I346">
        <v>5</v>
      </c>
    </row>
    <row r="347" spans="1:9" x14ac:dyDescent="0.25">
      <c r="A347" s="49">
        <v>334</v>
      </c>
      <c r="B347" s="50">
        <v>0.01</v>
      </c>
      <c r="C347" s="49" t="s">
        <v>2396</v>
      </c>
      <c r="D347" s="49" t="s">
        <v>2410</v>
      </c>
      <c r="E347" s="49" t="s">
        <v>2401</v>
      </c>
      <c r="F347" s="49" t="s">
        <v>2532</v>
      </c>
      <c r="G347" s="62" t="s">
        <v>2526</v>
      </c>
      <c r="H347" s="56" t="s">
        <v>2650</v>
      </c>
      <c r="I347">
        <v>5</v>
      </c>
    </row>
    <row r="348" spans="1:9" x14ac:dyDescent="0.25">
      <c r="A348" s="49">
        <v>1527</v>
      </c>
      <c r="B348" s="50">
        <v>0.01</v>
      </c>
      <c r="C348" s="49" t="s">
        <v>2463</v>
      </c>
      <c r="D348" s="49" t="s">
        <v>2410</v>
      </c>
      <c r="E348" s="49" t="s">
        <v>2401</v>
      </c>
      <c r="F348" s="49" t="s">
        <v>2532</v>
      </c>
      <c r="G348" s="62" t="s">
        <v>2526</v>
      </c>
      <c r="H348" s="56" t="s">
        <v>2650</v>
      </c>
      <c r="I348">
        <v>5</v>
      </c>
    </row>
    <row r="349" spans="1:9" x14ac:dyDescent="0.25">
      <c r="A349" s="49">
        <v>1688</v>
      </c>
      <c r="B349" s="50">
        <v>0.01</v>
      </c>
      <c r="C349" s="49" t="s">
        <v>2490</v>
      </c>
      <c r="D349" s="49" t="s">
        <v>2410</v>
      </c>
      <c r="E349" s="49" t="s">
        <v>2401</v>
      </c>
      <c r="F349" s="49" t="s">
        <v>2532</v>
      </c>
      <c r="G349" s="62" t="s">
        <v>2526</v>
      </c>
      <c r="H349" s="56" t="s">
        <v>2650</v>
      </c>
      <c r="I349">
        <v>5</v>
      </c>
    </row>
    <row r="350" spans="1:9" x14ac:dyDescent="0.25">
      <c r="A350" s="49">
        <v>378</v>
      </c>
      <c r="B350" s="50">
        <v>0.01</v>
      </c>
      <c r="C350" s="49" t="s">
        <v>2396</v>
      </c>
      <c r="D350" s="49" t="s">
        <v>2410</v>
      </c>
      <c r="E350" s="49" t="s">
        <v>2455</v>
      </c>
      <c r="F350" s="49" t="s">
        <v>2532</v>
      </c>
      <c r="G350" s="62" t="s">
        <v>2527</v>
      </c>
      <c r="H350" s="56" t="s">
        <v>2650</v>
      </c>
      <c r="I350">
        <v>5</v>
      </c>
    </row>
    <row r="351" spans="1:9" x14ac:dyDescent="0.25">
      <c r="A351" s="49">
        <v>1565</v>
      </c>
      <c r="B351" s="50">
        <v>0.01</v>
      </c>
      <c r="C351" s="49" t="s">
        <v>2463</v>
      </c>
      <c r="D351" s="49" t="s">
        <v>2410</v>
      </c>
      <c r="E351" s="49" t="s">
        <v>2455</v>
      </c>
      <c r="F351" s="49" t="s">
        <v>2532</v>
      </c>
      <c r="G351" s="62" t="s">
        <v>2527</v>
      </c>
      <c r="H351" s="56" t="s">
        <v>2650</v>
      </c>
      <c r="I351">
        <v>5</v>
      </c>
    </row>
    <row r="352" spans="1:9" x14ac:dyDescent="0.25">
      <c r="A352" s="49">
        <v>1725</v>
      </c>
      <c r="B352" s="50">
        <v>0.01</v>
      </c>
      <c r="C352" s="49" t="s">
        <v>2490</v>
      </c>
      <c r="D352" s="49" t="s">
        <v>2410</v>
      </c>
      <c r="E352" s="49" t="s">
        <v>2455</v>
      </c>
      <c r="F352" s="49" t="s">
        <v>2532</v>
      </c>
      <c r="G352" s="62" t="s">
        <v>2527</v>
      </c>
      <c r="H352" s="56" t="s">
        <v>2650</v>
      </c>
      <c r="I352">
        <v>5</v>
      </c>
    </row>
    <row r="353" spans="1:9" x14ac:dyDescent="0.25">
      <c r="A353" s="49">
        <v>396</v>
      </c>
      <c r="B353" s="50">
        <v>0.01</v>
      </c>
      <c r="C353" s="49" t="s">
        <v>2396</v>
      </c>
      <c r="D353" s="49" t="s">
        <v>2397</v>
      </c>
      <c r="E353" s="49" t="s">
        <v>2462</v>
      </c>
      <c r="F353" s="49" t="s">
        <v>2519</v>
      </c>
      <c r="G353" s="62" t="s">
        <v>2533</v>
      </c>
      <c r="H353" s="56" t="s">
        <v>2650</v>
      </c>
      <c r="I353">
        <v>5</v>
      </c>
    </row>
    <row r="354" spans="1:9" x14ac:dyDescent="0.25">
      <c r="A354" s="49">
        <v>1583</v>
      </c>
      <c r="B354" s="50">
        <v>0.01</v>
      </c>
      <c r="C354" s="49" t="s">
        <v>2463</v>
      </c>
      <c r="D354" s="49" t="s">
        <v>2397</v>
      </c>
      <c r="E354" s="49" t="s">
        <v>2462</v>
      </c>
      <c r="F354" s="49" t="s">
        <v>2519</v>
      </c>
      <c r="G354" s="62" t="s">
        <v>2533</v>
      </c>
      <c r="H354" s="56" t="s">
        <v>2650</v>
      </c>
      <c r="I354">
        <v>5</v>
      </c>
    </row>
    <row r="355" spans="1:9" x14ac:dyDescent="0.25">
      <c r="A355" s="49">
        <v>1743</v>
      </c>
      <c r="B355" s="50">
        <v>0.01</v>
      </c>
      <c r="C355" s="49" t="s">
        <v>2490</v>
      </c>
      <c r="D355" s="49" t="s">
        <v>2397</v>
      </c>
      <c r="E355" s="49" t="s">
        <v>2462</v>
      </c>
      <c r="F355" s="49" t="s">
        <v>2519</v>
      </c>
      <c r="G355" s="62" t="s">
        <v>2533</v>
      </c>
      <c r="H355" s="56" t="s">
        <v>2650</v>
      </c>
      <c r="I355">
        <v>5</v>
      </c>
    </row>
    <row r="356" spans="1:9" x14ac:dyDescent="0.25">
      <c r="A356" s="49">
        <v>292</v>
      </c>
      <c r="B356" s="50">
        <v>0.01</v>
      </c>
      <c r="C356" s="49" t="s">
        <v>2396</v>
      </c>
      <c r="D356" s="49" t="s">
        <v>2397</v>
      </c>
      <c r="E356" s="49" t="s">
        <v>2411</v>
      </c>
      <c r="F356" s="49" t="s">
        <v>2519</v>
      </c>
      <c r="G356" s="73" t="s">
        <v>2534</v>
      </c>
      <c r="H356" s="56" t="s">
        <v>2650</v>
      </c>
      <c r="I356">
        <v>5</v>
      </c>
    </row>
    <row r="357" spans="1:9" x14ac:dyDescent="0.25">
      <c r="A357" s="49">
        <v>1473</v>
      </c>
      <c r="B357" s="50">
        <v>0.01</v>
      </c>
      <c r="C357" s="49" t="s">
        <v>2463</v>
      </c>
      <c r="D357" s="49" t="s">
        <v>2397</v>
      </c>
      <c r="E357" s="49" t="s">
        <v>2411</v>
      </c>
      <c r="F357" s="49" t="s">
        <v>2519</v>
      </c>
      <c r="G357" s="73" t="s">
        <v>2534</v>
      </c>
      <c r="H357" s="56" t="s">
        <v>2650</v>
      </c>
      <c r="I357">
        <v>5</v>
      </c>
    </row>
    <row r="358" spans="1:9" x14ac:dyDescent="0.25">
      <c r="A358" s="49">
        <v>1646</v>
      </c>
      <c r="B358" s="50">
        <v>0.01</v>
      </c>
      <c r="C358" s="49" t="s">
        <v>2490</v>
      </c>
      <c r="D358" s="49" t="s">
        <v>2397</v>
      </c>
      <c r="E358" s="49" t="s">
        <v>2411</v>
      </c>
      <c r="F358" s="49" t="s">
        <v>2519</v>
      </c>
      <c r="G358" s="73" t="s">
        <v>2534</v>
      </c>
      <c r="H358" s="56" t="s">
        <v>2650</v>
      </c>
      <c r="I358">
        <v>5</v>
      </c>
    </row>
    <row r="359" spans="1:9" x14ac:dyDescent="0.25">
      <c r="A359" s="49">
        <v>382</v>
      </c>
      <c r="B359" s="50">
        <v>0.01</v>
      </c>
      <c r="C359" s="49" t="s">
        <v>2396</v>
      </c>
      <c r="D359" s="49" t="s">
        <v>2397</v>
      </c>
      <c r="E359" s="49" t="s">
        <v>2459</v>
      </c>
      <c r="F359" s="49" t="s">
        <v>2519</v>
      </c>
      <c r="G359" s="62" t="s">
        <v>2535</v>
      </c>
      <c r="H359" s="56" t="s">
        <v>2650</v>
      </c>
      <c r="I359">
        <v>5</v>
      </c>
    </row>
    <row r="360" spans="1:9" x14ac:dyDescent="0.25">
      <c r="A360" s="49">
        <v>1569</v>
      </c>
      <c r="B360" s="50">
        <v>0.01</v>
      </c>
      <c r="C360" s="49" t="s">
        <v>2463</v>
      </c>
      <c r="D360" s="49" t="s">
        <v>2397</v>
      </c>
      <c r="E360" s="49" t="s">
        <v>2459</v>
      </c>
      <c r="F360" s="49" t="s">
        <v>2519</v>
      </c>
      <c r="G360" s="62" t="s">
        <v>2535</v>
      </c>
      <c r="H360" s="56" t="s">
        <v>2650</v>
      </c>
      <c r="I360">
        <v>5</v>
      </c>
    </row>
    <row r="361" spans="1:9" x14ac:dyDescent="0.25">
      <c r="A361" s="49">
        <v>1729</v>
      </c>
      <c r="B361" s="50">
        <v>0.01</v>
      </c>
      <c r="C361" s="49" t="s">
        <v>2490</v>
      </c>
      <c r="D361" s="49" t="s">
        <v>2397</v>
      </c>
      <c r="E361" s="49" t="s">
        <v>2459</v>
      </c>
      <c r="F361" s="49" t="s">
        <v>2519</v>
      </c>
      <c r="G361" s="62" t="s">
        <v>2535</v>
      </c>
      <c r="H361" s="56" t="s">
        <v>2650</v>
      </c>
      <c r="I361">
        <v>5</v>
      </c>
    </row>
    <row r="362" spans="1:9" x14ac:dyDescent="0.25">
      <c r="A362" s="49">
        <v>387</v>
      </c>
      <c r="B362" s="50">
        <v>0.01</v>
      </c>
      <c r="C362" s="49" t="s">
        <v>2396</v>
      </c>
      <c r="D362" s="49" t="s">
        <v>2397</v>
      </c>
      <c r="E362" s="49" t="s">
        <v>2460</v>
      </c>
      <c r="F362" s="49" t="s">
        <v>2519</v>
      </c>
      <c r="G362" s="62" t="s">
        <v>2536</v>
      </c>
      <c r="H362" s="56" t="s">
        <v>2650</v>
      </c>
      <c r="I362">
        <v>5</v>
      </c>
    </row>
    <row r="363" spans="1:9" x14ac:dyDescent="0.25">
      <c r="A363" s="49">
        <v>1574</v>
      </c>
      <c r="B363" s="50">
        <v>0.01</v>
      </c>
      <c r="C363" s="49" t="s">
        <v>2463</v>
      </c>
      <c r="D363" s="49" t="s">
        <v>2397</v>
      </c>
      <c r="E363" s="49" t="s">
        <v>2460</v>
      </c>
      <c r="F363" s="49" t="s">
        <v>2519</v>
      </c>
      <c r="G363" s="62" t="s">
        <v>2536</v>
      </c>
      <c r="H363" s="56" t="s">
        <v>2650</v>
      </c>
      <c r="I363">
        <v>5</v>
      </c>
    </row>
    <row r="364" spans="1:9" x14ac:dyDescent="0.25">
      <c r="A364" s="49">
        <v>1734</v>
      </c>
      <c r="B364" s="50">
        <v>0.01</v>
      </c>
      <c r="C364" s="49" t="s">
        <v>2490</v>
      </c>
      <c r="D364" s="49" t="s">
        <v>2397</v>
      </c>
      <c r="E364" s="49" t="s">
        <v>2460</v>
      </c>
      <c r="F364" s="49" t="s">
        <v>2519</v>
      </c>
      <c r="G364" s="62" t="s">
        <v>2536</v>
      </c>
      <c r="H364" s="56" t="s">
        <v>2650</v>
      </c>
      <c r="I364">
        <v>5</v>
      </c>
    </row>
    <row r="365" spans="1:9" x14ac:dyDescent="0.25">
      <c r="A365" s="49">
        <v>397</v>
      </c>
      <c r="B365" s="50">
        <v>0.01</v>
      </c>
      <c r="C365" s="49" t="s">
        <v>2396</v>
      </c>
      <c r="D365" s="49" t="s">
        <v>2398</v>
      </c>
      <c r="E365" s="49" t="s">
        <v>2462</v>
      </c>
      <c r="F365" s="49" t="s">
        <v>2520</v>
      </c>
      <c r="G365" s="62" t="s">
        <v>2533</v>
      </c>
      <c r="H365" s="56" t="s">
        <v>2650</v>
      </c>
      <c r="I365">
        <v>5</v>
      </c>
    </row>
    <row r="366" spans="1:9" x14ac:dyDescent="0.25">
      <c r="A366" s="49">
        <v>1584</v>
      </c>
      <c r="B366" s="50">
        <v>0.01</v>
      </c>
      <c r="C366" s="49" t="s">
        <v>2463</v>
      </c>
      <c r="D366" s="49" t="s">
        <v>2398</v>
      </c>
      <c r="E366" s="49" t="s">
        <v>2462</v>
      </c>
      <c r="F366" s="49" t="s">
        <v>2520</v>
      </c>
      <c r="G366" s="62" t="s">
        <v>2533</v>
      </c>
      <c r="H366" s="56" t="s">
        <v>2650</v>
      </c>
      <c r="I366">
        <v>5</v>
      </c>
    </row>
    <row r="367" spans="1:9" x14ac:dyDescent="0.25">
      <c r="A367" s="49">
        <v>1744</v>
      </c>
      <c r="B367" s="50">
        <v>0.01</v>
      </c>
      <c r="C367" s="49" t="s">
        <v>2490</v>
      </c>
      <c r="D367" s="49" t="s">
        <v>2398</v>
      </c>
      <c r="E367" s="49" t="s">
        <v>2462</v>
      </c>
      <c r="F367" s="49" t="s">
        <v>2520</v>
      </c>
      <c r="G367" s="62" t="s">
        <v>2533</v>
      </c>
      <c r="H367" s="56" t="s">
        <v>2650</v>
      </c>
      <c r="I367">
        <v>5</v>
      </c>
    </row>
    <row r="368" spans="1:9" x14ac:dyDescent="0.25">
      <c r="A368" s="49">
        <v>293</v>
      </c>
      <c r="B368" s="50">
        <v>0.01</v>
      </c>
      <c r="C368" s="49" t="s">
        <v>2396</v>
      </c>
      <c r="D368" s="49" t="s">
        <v>2398</v>
      </c>
      <c r="E368" s="49" t="s">
        <v>2411</v>
      </c>
      <c r="F368" s="49" t="s">
        <v>2520</v>
      </c>
      <c r="G368" s="73" t="s">
        <v>2534</v>
      </c>
      <c r="H368" s="56" t="s">
        <v>2650</v>
      </c>
      <c r="I368">
        <v>5</v>
      </c>
    </row>
    <row r="369" spans="1:9" x14ac:dyDescent="0.25">
      <c r="A369" s="49">
        <v>1474</v>
      </c>
      <c r="B369" s="50">
        <v>0.01</v>
      </c>
      <c r="C369" s="49" t="s">
        <v>2463</v>
      </c>
      <c r="D369" s="49" t="s">
        <v>2398</v>
      </c>
      <c r="E369" s="49" t="s">
        <v>2411</v>
      </c>
      <c r="F369" s="49" t="s">
        <v>2520</v>
      </c>
      <c r="G369" s="73" t="s">
        <v>2534</v>
      </c>
      <c r="H369" s="56" t="s">
        <v>2650</v>
      </c>
      <c r="I369">
        <v>5</v>
      </c>
    </row>
    <row r="370" spans="1:9" x14ac:dyDescent="0.25">
      <c r="A370" s="49">
        <v>1647</v>
      </c>
      <c r="B370" s="50">
        <v>0.01</v>
      </c>
      <c r="C370" s="49" t="s">
        <v>2490</v>
      </c>
      <c r="D370" s="49" t="s">
        <v>2398</v>
      </c>
      <c r="E370" s="49" t="s">
        <v>2411</v>
      </c>
      <c r="F370" s="49" t="s">
        <v>2520</v>
      </c>
      <c r="G370" s="73" t="s">
        <v>2534</v>
      </c>
      <c r="H370" s="56" t="s">
        <v>2650</v>
      </c>
      <c r="I370">
        <v>5</v>
      </c>
    </row>
    <row r="371" spans="1:9" x14ac:dyDescent="0.25">
      <c r="A371" s="49">
        <v>383</v>
      </c>
      <c r="B371" s="50">
        <v>0.01</v>
      </c>
      <c r="C371" s="49" t="s">
        <v>2396</v>
      </c>
      <c r="D371" s="49" t="s">
        <v>2398</v>
      </c>
      <c r="E371" s="49" t="s">
        <v>2459</v>
      </c>
      <c r="F371" s="49" t="s">
        <v>2520</v>
      </c>
      <c r="G371" s="62" t="s">
        <v>2535</v>
      </c>
      <c r="H371" s="56" t="s">
        <v>2650</v>
      </c>
      <c r="I371">
        <v>5</v>
      </c>
    </row>
    <row r="372" spans="1:9" x14ac:dyDescent="0.25">
      <c r="A372" s="49">
        <v>1570</v>
      </c>
      <c r="B372" s="50">
        <v>0.01</v>
      </c>
      <c r="C372" s="49" t="s">
        <v>2463</v>
      </c>
      <c r="D372" s="49" t="s">
        <v>2398</v>
      </c>
      <c r="E372" s="49" t="s">
        <v>2459</v>
      </c>
      <c r="F372" s="49" t="s">
        <v>2520</v>
      </c>
      <c r="G372" s="62" t="s">
        <v>2535</v>
      </c>
      <c r="H372" s="56" t="s">
        <v>2650</v>
      </c>
      <c r="I372">
        <v>5</v>
      </c>
    </row>
    <row r="373" spans="1:9" x14ac:dyDescent="0.25">
      <c r="A373" s="49">
        <v>1730</v>
      </c>
      <c r="B373" s="50">
        <v>0.01</v>
      </c>
      <c r="C373" s="49" t="s">
        <v>2490</v>
      </c>
      <c r="D373" s="49" t="s">
        <v>2398</v>
      </c>
      <c r="E373" s="49" t="s">
        <v>2459</v>
      </c>
      <c r="F373" s="49" t="s">
        <v>2520</v>
      </c>
      <c r="G373" s="62" t="s">
        <v>2535</v>
      </c>
      <c r="H373" s="56" t="s">
        <v>2650</v>
      </c>
      <c r="I373">
        <v>5</v>
      </c>
    </row>
    <row r="374" spans="1:9" x14ac:dyDescent="0.25">
      <c r="A374" s="49">
        <v>388</v>
      </c>
      <c r="B374" s="50">
        <v>0.01</v>
      </c>
      <c r="C374" s="49" t="s">
        <v>2396</v>
      </c>
      <c r="D374" s="49" t="s">
        <v>2398</v>
      </c>
      <c r="E374" s="49" t="s">
        <v>2460</v>
      </c>
      <c r="F374" s="49" t="s">
        <v>2520</v>
      </c>
      <c r="G374" s="62" t="s">
        <v>2536</v>
      </c>
      <c r="H374" s="56" t="s">
        <v>2650</v>
      </c>
      <c r="I374">
        <v>5</v>
      </c>
    </row>
    <row r="375" spans="1:9" x14ac:dyDescent="0.25">
      <c r="A375" s="49">
        <v>1575</v>
      </c>
      <c r="B375" s="50">
        <v>0.01</v>
      </c>
      <c r="C375" s="49" t="s">
        <v>2463</v>
      </c>
      <c r="D375" s="49" t="s">
        <v>2398</v>
      </c>
      <c r="E375" s="49" t="s">
        <v>2460</v>
      </c>
      <c r="F375" s="49" t="s">
        <v>2520</v>
      </c>
      <c r="G375" s="62" t="s">
        <v>2536</v>
      </c>
      <c r="H375" s="56" t="s">
        <v>2650</v>
      </c>
      <c r="I375">
        <v>5</v>
      </c>
    </row>
    <row r="376" spans="1:9" x14ac:dyDescent="0.25">
      <c r="A376" s="49">
        <v>1735</v>
      </c>
      <c r="B376" s="50">
        <v>0.01</v>
      </c>
      <c r="C376" s="49" t="s">
        <v>2490</v>
      </c>
      <c r="D376" s="49" t="s">
        <v>2398</v>
      </c>
      <c r="E376" s="49" t="s">
        <v>2460</v>
      </c>
      <c r="F376" s="49" t="s">
        <v>2520</v>
      </c>
      <c r="G376" s="62" t="s">
        <v>2536</v>
      </c>
      <c r="H376" s="56" t="s">
        <v>2650</v>
      </c>
      <c r="I376">
        <v>5</v>
      </c>
    </row>
    <row r="377" spans="1:9" x14ac:dyDescent="0.25">
      <c r="A377" s="49">
        <v>398</v>
      </c>
      <c r="B377" s="50">
        <v>0.01</v>
      </c>
      <c r="C377" s="49" t="s">
        <v>2396</v>
      </c>
      <c r="D377" s="49" t="s">
        <v>2399</v>
      </c>
      <c r="E377" s="49" t="s">
        <v>2462</v>
      </c>
      <c r="F377" s="49" t="s">
        <v>2521</v>
      </c>
      <c r="G377" s="62" t="s">
        <v>2533</v>
      </c>
      <c r="H377" s="56" t="s">
        <v>2650</v>
      </c>
      <c r="I377">
        <v>5</v>
      </c>
    </row>
    <row r="378" spans="1:9" x14ac:dyDescent="0.25">
      <c r="A378" s="49">
        <v>1585</v>
      </c>
      <c r="B378" s="50">
        <v>0.01</v>
      </c>
      <c r="C378" s="49" t="s">
        <v>2463</v>
      </c>
      <c r="D378" s="49" t="s">
        <v>2399</v>
      </c>
      <c r="E378" s="49" t="s">
        <v>2462</v>
      </c>
      <c r="F378" s="49" t="s">
        <v>2521</v>
      </c>
      <c r="G378" s="62" t="s">
        <v>2533</v>
      </c>
      <c r="H378" s="56" t="s">
        <v>2650</v>
      </c>
      <c r="I378">
        <v>5</v>
      </c>
    </row>
    <row r="379" spans="1:9" x14ac:dyDescent="0.25">
      <c r="A379" s="49">
        <v>1745</v>
      </c>
      <c r="B379" s="50">
        <v>0.01</v>
      </c>
      <c r="C379" s="49" t="s">
        <v>2490</v>
      </c>
      <c r="D379" s="49" t="s">
        <v>2399</v>
      </c>
      <c r="E379" s="49" t="s">
        <v>2462</v>
      </c>
      <c r="F379" s="49" t="s">
        <v>2521</v>
      </c>
      <c r="G379" s="62" t="s">
        <v>2533</v>
      </c>
      <c r="H379" s="56" t="s">
        <v>2650</v>
      </c>
      <c r="I379">
        <v>5</v>
      </c>
    </row>
    <row r="380" spans="1:9" x14ac:dyDescent="0.25">
      <c r="A380" s="49">
        <v>294</v>
      </c>
      <c r="B380" s="50">
        <v>0.01</v>
      </c>
      <c r="C380" s="49" t="s">
        <v>2396</v>
      </c>
      <c r="D380" s="49" t="s">
        <v>2399</v>
      </c>
      <c r="E380" s="49" t="s">
        <v>2411</v>
      </c>
      <c r="F380" s="49" t="s">
        <v>2521</v>
      </c>
      <c r="G380" s="73" t="s">
        <v>2534</v>
      </c>
      <c r="H380" s="56" t="s">
        <v>2650</v>
      </c>
      <c r="I380">
        <v>5</v>
      </c>
    </row>
    <row r="381" spans="1:9" x14ac:dyDescent="0.25">
      <c r="A381" s="49">
        <v>1475</v>
      </c>
      <c r="B381" s="50">
        <v>0.01</v>
      </c>
      <c r="C381" s="49" t="s">
        <v>2463</v>
      </c>
      <c r="D381" s="49" t="s">
        <v>2399</v>
      </c>
      <c r="E381" s="49" t="s">
        <v>2411</v>
      </c>
      <c r="F381" s="49" t="s">
        <v>2521</v>
      </c>
      <c r="G381" s="73" t="s">
        <v>2534</v>
      </c>
      <c r="H381" s="56" t="s">
        <v>2650</v>
      </c>
      <c r="I381">
        <v>5</v>
      </c>
    </row>
    <row r="382" spans="1:9" x14ac:dyDescent="0.25">
      <c r="A382" s="49">
        <v>1648</v>
      </c>
      <c r="B382" s="50">
        <v>0.01</v>
      </c>
      <c r="C382" s="49" t="s">
        <v>2490</v>
      </c>
      <c r="D382" s="49" t="s">
        <v>2399</v>
      </c>
      <c r="E382" s="49" t="s">
        <v>2411</v>
      </c>
      <c r="F382" s="49" t="s">
        <v>2521</v>
      </c>
      <c r="G382" s="73" t="s">
        <v>2534</v>
      </c>
      <c r="H382" s="56" t="s">
        <v>2650</v>
      </c>
      <c r="I382">
        <v>5</v>
      </c>
    </row>
    <row r="383" spans="1:9" x14ac:dyDescent="0.25">
      <c r="A383" s="49">
        <v>384</v>
      </c>
      <c r="B383" s="50">
        <v>0.01</v>
      </c>
      <c r="C383" s="49" t="s">
        <v>2396</v>
      </c>
      <c r="D383" s="49" t="s">
        <v>2399</v>
      </c>
      <c r="E383" s="49" t="s">
        <v>2459</v>
      </c>
      <c r="F383" s="49" t="s">
        <v>2521</v>
      </c>
      <c r="G383" s="62" t="s">
        <v>2535</v>
      </c>
      <c r="H383" s="56" t="s">
        <v>2650</v>
      </c>
      <c r="I383">
        <v>5</v>
      </c>
    </row>
    <row r="384" spans="1:9" x14ac:dyDescent="0.25">
      <c r="A384" s="49">
        <v>1571</v>
      </c>
      <c r="B384" s="50">
        <v>0.01</v>
      </c>
      <c r="C384" s="49" t="s">
        <v>2463</v>
      </c>
      <c r="D384" s="49" t="s">
        <v>2399</v>
      </c>
      <c r="E384" s="49" t="s">
        <v>2459</v>
      </c>
      <c r="F384" s="49" t="s">
        <v>2521</v>
      </c>
      <c r="G384" s="62" t="s">
        <v>2535</v>
      </c>
      <c r="H384" s="56" t="s">
        <v>2650</v>
      </c>
      <c r="I384">
        <v>5</v>
      </c>
    </row>
    <row r="385" spans="1:9" x14ac:dyDescent="0.25">
      <c r="A385" s="49">
        <v>1731</v>
      </c>
      <c r="B385" s="50">
        <v>0.01</v>
      </c>
      <c r="C385" s="49" t="s">
        <v>2490</v>
      </c>
      <c r="D385" s="49" t="s">
        <v>2399</v>
      </c>
      <c r="E385" s="49" t="s">
        <v>2459</v>
      </c>
      <c r="F385" s="49" t="s">
        <v>2521</v>
      </c>
      <c r="G385" s="62" t="s">
        <v>2535</v>
      </c>
      <c r="H385" s="56" t="s">
        <v>2650</v>
      </c>
      <c r="I385">
        <v>5</v>
      </c>
    </row>
    <row r="386" spans="1:9" s="69" customFormat="1" x14ac:dyDescent="0.25">
      <c r="A386" s="49">
        <v>389</v>
      </c>
      <c r="B386" s="50">
        <v>0.01</v>
      </c>
      <c r="C386" s="49" t="s">
        <v>2396</v>
      </c>
      <c r="D386" s="55" t="s">
        <v>2399</v>
      </c>
      <c r="E386" s="55" t="s">
        <v>2460</v>
      </c>
      <c r="F386" s="49" t="s">
        <v>2521</v>
      </c>
      <c r="G386" s="62" t="s">
        <v>2536</v>
      </c>
      <c r="H386" s="56" t="s">
        <v>2650</v>
      </c>
      <c r="I386">
        <v>5</v>
      </c>
    </row>
    <row r="387" spans="1:9" s="69" customFormat="1" x14ac:dyDescent="0.25">
      <c r="A387" s="49">
        <v>1576</v>
      </c>
      <c r="B387" s="50">
        <v>0.01</v>
      </c>
      <c r="C387" s="49" t="s">
        <v>2463</v>
      </c>
      <c r="D387" s="49" t="s">
        <v>2399</v>
      </c>
      <c r="E387" s="49" t="s">
        <v>2460</v>
      </c>
      <c r="F387" s="49" t="s">
        <v>2521</v>
      </c>
      <c r="G387" s="62" t="s">
        <v>2536</v>
      </c>
      <c r="H387" s="56" t="s">
        <v>2650</v>
      </c>
      <c r="I387">
        <v>5</v>
      </c>
    </row>
    <row r="388" spans="1:9" s="69" customFormat="1" x14ac:dyDescent="0.25">
      <c r="A388" s="49">
        <v>1736</v>
      </c>
      <c r="B388" s="50">
        <v>0.01</v>
      </c>
      <c r="C388" s="49" t="s">
        <v>2490</v>
      </c>
      <c r="D388" s="49" t="s">
        <v>2399</v>
      </c>
      <c r="E388" s="49" t="s">
        <v>2460</v>
      </c>
      <c r="F388" s="49" t="s">
        <v>2521</v>
      </c>
      <c r="G388" s="62" t="s">
        <v>2536</v>
      </c>
      <c r="H388" s="56" t="s">
        <v>2650</v>
      </c>
      <c r="I388">
        <v>5</v>
      </c>
    </row>
    <row r="389" spans="1:9" s="69" customFormat="1" x14ac:dyDescent="0.25">
      <c r="A389" s="49">
        <v>734</v>
      </c>
      <c r="B389" s="50">
        <v>0.01</v>
      </c>
      <c r="C389" s="49" t="s">
        <v>2463</v>
      </c>
      <c r="D389" s="49" t="s">
        <v>2462</v>
      </c>
      <c r="E389" s="49" t="s">
        <v>2454</v>
      </c>
      <c r="F389" s="49" t="s">
        <v>2533</v>
      </c>
      <c r="G389" s="55" t="s">
        <v>2522</v>
      </c>
      <c r="H389" s="56" t="s">
        <v>2650</v>
      </c>
      <c r="I389">
        <v>5</v>
      </c>
    </row>
    <row r="390" spans="1:9" s="69" customFormat="1" x14ac:dyDescent="0.25">
      <c r="A390" s="49">
        <v>1063</v>
      </c>
      <c r="B390" s="50">
        <v>0.01</v>
      </c>
      <c r="C390" s="49" t="s">
        <v>2490</v>
      </c>
      <c r="D390" s="49" t="s">
        <v>2462</v>
      </c>
      <c r="E390" s="49" t="s">
        <v>2454</v>
      </c>
      <c r="F390" s="49" t="s">
        <v>2533</v>
      </c>
      <c r="G390" s="55" t="s">
        <v>2522</v>
      </c>
      <c r="H390" s="56" t="s">
        <v>2650</v>
      </c>
      <c r="I390">
        <v>5</v>
      </c>
    </row>
    <row r="391" spans="1:9" s="69" customFormat="1" x14ac:dyDescent="0.25">
      <c r="A391" s="49">
        <v>1390</v>
      </c>
      <c r="B391" s="50">
        <v>0.01</v>
      </c>
      <c r="C391" s="49" t="s">
        <v>2396</v>
      </c>
      <c r="D391" s="49" t="s">
        <v>2462</v>
      </c>
      <c r="E391" s="49" t="s">
        <v>2454</v>
      </c>
      <c r="F391" s="49" t="s">
        <v>2533</v>
      </c>
      <c r="G391" s="55" t="s">
        <v>2522</v>
      </c>
      <c r="H391" s="56" t="s">
        <v>2650</v>
      </c>
      <c r="I391">
        <v>5</v>
      </c>
    </row>
    <row r="392" spans="1:9" s="69" customFormat="1" x14ac:dyDescent="0.25">
      <c r="A392" s="49">
        <v>581</v>
      </c>
      <c r="B392" s="50">
        <v>0.01</v>
      </c>
      <c r="C392" s="49" t="s">
        <v>2463</v>
      </c>
      <c r="D392" s="49" t="s">
        <v>2462</v>
      </c>
      <c r="E392" s="49" t="s">
        <v>2402</v>
      </c>
      <c r="F392" s="49" t="s">
        <v>2533</v>
      </c>
      <c r="G392" s="55" t="s">
        <v>2523</v>
      </c>
      <c r="H392" s="56" t="s">
        <v>2650</v>
      </c>
      <c r="I392">
        <v>5</v>
      </c>
    </row>
    <row r="393" spans="1:9" s="69" customFormat="1" x14ac:dyDescent="0.25">
      <c r="A393" s="49">
        <v>915</v>
      </c>
      <c r="B393" s="50">
        <v>0.01</v>
      </c>
      <c r="C393" s="49" t="s">
        <v>2490</v>
      </c>
      <c r="D393" s="49" t="s">
        <v>2462</v>
      </c>
      <c r="E393" s="49" t="s">
        <v>2402</v>
      </c>
      <c r="F393" s="49" t="s">
        <v>2533</v>
      </c>
      <c r="G393" s="55" t="s">
        <v>2523</v>
      </c>
      <c r="H393" s="56" t="s">
        <v>2650</v>
      </c>
      <c r="I393">
        <v>5</v>
      </c>
    </row>
    <row r="394" spans="1:9" s="69" customFormat="1" x14ac:dyDescent="0.25">
      <c r="A394" s="49">
        <v>1242</v>
      </c>
      <c r="B394" s="50">
        <v>0.01</v>
      </c>
      <c r="C394" s="49" t="s">
        <v>2396</v>
      </c>
      <c r="D394" s="49" t="s">
        <v>2462</v>
      </c>
      <c r="E394" s="49" t="s">
        <v>2402</v>
      </c>
      <c r="F394" s="49" t="s">
        <v>2533</v>
      </c>
      <c r="G394" s="55" t="s">
        <v>2523</v>
      </c>
      <c r="H394" s="56" t="s">
        <v>2650</v>
      </c>
      <c r="I394">
        <v>5</v>
      </c>
    </row>
    <row r="395" spans="1:9" x14ac:dyDescent="0.25">
      <c r="A395" s="49">
        <v>527</v>
      </c>
      <c r="B395" s="50">
        <v>0.01</v>
      </c>
      <c r="C395" s="49" t="s">
        <v>2463</v>
      </c>
      <c r="D395" s="49" t="s">
        <v>2462</v>
      </c>
      <c r="E395" s="49" t="s">
        <v>2400</v>
      </c>
      <c r="F395" s="49" t="s">
        <v>2533</v>
      </c>
      <c r="G395" s="62" t="s">
        <v>2524</v>
      </c>
      <c r="H395" s="56" t="s">
        <v>2650</v>
      </c>
      <c r="I395">
        <v>5</v>
      </c>
    </row>
    <row r="396" spans="1:9" x14ac:dyDescent="0.25">
      <c r="A396" s="49">
        <v>874</v>
      </c>
      <c r="B396" s="50">
        <v>0.01</v>
      </c>
      <c r="C396" s="49" t="s">
        <v>2490</v>
      </c>
      <c r="D396" s="49" t="s">
        <v>2462</v>
      </c>
      <c r="E396" s="49" t="s">
        <v>2400</v>
      </c>
      <c r="F396" s="49" t="s">
        <v>2533</v>
      </c>
      <c r="G396" s="62" t="s">
        <v>2524</v>
      </c>
      <c r="H396" s="56" t="s">
        <v>2650</v>
      </c>
      <c r="I396">
        <v>5</v>
      </c>
    </row>
    <row r="397" spans="1:9" x14ac:dyDescent="0.25">
      <c r="A397" s="49">
        <v>1201</v>
      </c>
      <c r="B397" s="50">
        <v>0.01</v>
      </c>
      <c r="C397" s="49" t="s">
        <v>2396</v>
      </c>
      <c r="D397" s="49" t="s">
        <v>2462</v>
      </c>
      <c r="E397" s="49" t="s">
        <v>2400</v>
      </c>
      <c r="F397" s="49" t="s">
        <v>2533</v>
      </c>
      <c r="G397" s="62" t="s">
        <v>2524</v>
      </c>
      <c r="H397" s="56" t="s">
        <v>2650</v>
      </c>
      <c r="I397">
        <v>5</v>
      </c>
    </row>
    <row r="398" spans="1:9" x14ac:dyDescent="0.25">
      <c r="A398" s="49">
        <v>736</v>
      </c>
      <c r="B398" s="50">
        <v>0.01</v>
      </c>
      <c r="C398" s="49" t="s">
        <v>2463</v>
      </c>
      <c r="D398" s="49" t="s">
        <v>2462</v>
      </c>
      <c r="E398" s="49" t="s">
        <v>2461</v>
      </c>
      <c r="F398" s="49" t="s">
        <v>2533</v>
      </c>
      <c r="G398" s="62" t="s">
        <v>2525</v>
      </c>
      <c r="H398" s="56" t="s">
        <v>2650</v>
      </c>
      <c r="I398">
        <v>5</v>
      </c>
    </row>
    <row r="399" spans="1:9" s="69" customFormat="1" x14ac:dyDescent="0.25">
      <c r="A399" s="49">
        <v>1065</v>
      </c>
      <c r="B399" s="50">
        <v>0.01</v>
      </c>
      <c r="C399" s="49" t="s">
        <v>2490</v>
      </c>
      <c r="D399" s="49" t="s">
        <v>2462</v>
      </c>
      <c r="E399" s="49" t="s">
        <v>2461</v>
      </c>
      <c r="F399" s="49" t="s">
        <v>2533</v>
      </c>
      <c r="G399" s="62" t="s">
        <v>2525</v>
      </c>
      <c r="H399" s="56" t="s">
        <v>2650</v>
      </c>
      <c r="I399">
        <v>5</v>
      </c>
    </row>
    <row r="400" spans="1:9" x14ac:dyDescent="0.25">
      <c r="A400" s="49">
        <v>1392</v>
      </c>
      <c r="B400" s="50">
        <v>0.01</v>
      </c>
      <c r="C400" s="49" t="s">
        <v>2396</v>
      </c>
      <c r="D400" s="49" t="s">
        <v>2462</v>
      </c>
      <c r="E400" s="49" t="s">
        <v>2461</v>
      </c>
      <c r="F400" s="49" t="s">
        <v>2533</v>
      </c>
      <c r="G400" s="62" t="s">
        <v>2525</v>
      </c>
      <c r="H400" s="56" t="s">
        <v>2650</v>
      </c>
      <c r="I400">
        <v>5</v>
      </c>
    </row>
    <row r="401" spans="1:9" x14ac:dyDescent="0.25">
      <c r="A401" s="49">
        <v>580</v>
      </c>
      <c r="B401" s="50">
        <v>0.01</v>
      </c>
      <c r="C401" s="49" t="s">
        <v>2463</v>
      </c>
      <c r="D401" s="49" t="s">
        <v>2462</v>
      </c>
      <c r="E401" s="49" t="s">
        <v>2401</v>
      </c>
      <c r="F401" s="49" t="s">
        <v>2533</v>
      </c>
      <c r="G401" s="62" t="s">
        <v>2526</v>
      </c>
      <c r="H401" s="56" t="s">
        <v>2650</v>
      </c>
      <c r="I401">
        <v>5</v>
      </c>
    </row>
    <row r="402" spans="1:9" x14ac:dyDescent="0.25">
      <c r="A402" s="49">
        <v>914</v>
      </c>
      <c r="B402" s="50">
        <v>0.01</v>
      </c>
      <c r="C402" s="49" t="s">
        <v>2490</v>
      </c>
      <c r="D402" s="49" t="s">
        <v>2462</v>
      </c>
      <c r="E402" s="49" t="s">
        <v>2401</v>
      </c>
      <c r="F402" s="49" t="s">
        <v>2533</v>
      </c>
      <c r="G402" s="62" t="s">
        <v>2526</v>
      </c>
      <c r="H402" s="56" t="s">
        <v>2650</v>
      </c>
      <c r="I402">
        <v>5</v>
      </c>
    </row>
    <row r="403" spans="1:9" s="69" customFormat="1" x14ac:dyDescent="0.25">
      <c r="A403" s="49">
        <v>1241</v>
      </c>
      <c r="B403" s="50">
        <v>0.01</v>
      </c>
      <c r="C403" s="49" t="s">
        <v>2396</v>
      </c>
      <c r="D403" s="49" t="s">
        <v>2462</v>
      </c>
      <c r="E403" s="49" t="s">
        <v>2401</v>
      </c>
      <c r="F403" s="49" t="s">
        <v>2533</v>
      </c>
      <c r="G403" s="62" t="s">
        <v>2526</v>
      </c>
      <c r="H403" s="56" t="s">
        <v>2650</v>
      </c>
      <c r="I403">
        <v>5</v>
      </c>
    </row>
    <row r="404" spans="1:9" s="69" customFormat="1" x14ac:dyDescent="0.25">
      <c r="A404" s="49">
        <v>733</v>
      </c>
      <c r="B404" s="50">
        <v>0.01</v>
      </c>
      <c r="C404" s="49" t="s">
        <v>2463</v>
      </c>
      <c r="D404" s="49" t="s">
        <v>2462</v>
      </c>
      <c r="E404" s="49" t="s">
        <v>2455</v>
      </c>
      <c r="F404" s="49" t="s">
        <v>2533</v>
      </c>
      <c r="G404" s="62" t="s">
        <v>2527</v>
      </c>
      <c r="H404" s="56" t="s">
        <v>2650</v>
      </c>
      <c r="I404">
        <v>5</v>
      </c>
    </row>
    <row r="405" spans="1:9" s="69" customFormat="1" x14ac:dyDescent="0.25">
      <c r="A405" s="49">
        <v>1062</v>
      </c>
      <c r="B405" s="50">
        <v>0.01</v>
      </c>
      <c r="C405" s="49" t="s">
        <v>2490</v>
      </c>
      <c r="D405" s="49" t="s">
        <v>2462</v>
      </c>
      <c r="E405" s="49" t="s">
        <v>2455</v>
      </c>
      <c r="F405" s="49" t="s">
        <v>2533</v>
      </c>
      <c r="G405" s="62" t="s">
        <v>2527</v>
      </c>
      <c r="H405" s="56" t="s">
        <v>2650</v>
      </c>
      <c r="I405">
        <v>5</v>
      </c>
    </row>
    <row r="406" spans="1:9" s="69" customFormat="1" x14ac:dyDescent="0.25">
      <c r="A406" s="49">
        <v>1389</v>
      </c>
      <c r="B406" s="50">
        <v>0.01</v>
      </c>
      <c r="C406" s="49" t="s">
        <v>2396</v>
      </c>
      <c r="D406" s="49" t="s">
        <v>2462</v>
      </c>
      <c r="E406" s="49" t="s">
        <v>2455</v>
      </c>
      <c r="F406" s="49" t="s">
        <v>2533</v>
      </c>
      <c r="G406" s="62" t="s">
        <v>2527</v>
      </c>
      <c r="H406" s="56" t="s">
        <v>2650</v>
      </c>
      <c r="I406">
        <v>5</v>
      </c>
    </row>
    <row r="407" spans="1:9" s="69" customFormat="1" x14ac:dyDescent="0.25">
      <c r="A407" s="49">
        <v>376</v>
      </c>
      <c r="B407" s="50">
        <v>0.01</v>
      </c>
      <c r="C407" s="49" t="s">
        <v>2396</v>
      </c>
      <c r="D407" s="49" t="s">
        <v>2411</v>
      </c>
      <c r="E407" s="49" t="s">
        <v>2454</v>
      </c>
      <c r="F407" s="49" t="s">
        <v>2534</v>
      </c>
      <c r="G407" s="55" t="s">
        <v>2522</v>
      </c>
      <c r="H407" s="56" t="s">
        <v>2650</v>
      </c>
      <c r="I407">
        <v>5</v>
      </c>
    </row>
    <row r="408" spans="1:9" s="69" customFormat="1" x14ac:dyDescent="0.25">
      <c r="A408" s="49">
        <v>1563</v>
      </c>
      <c r="B408" s="50">
        <v>0.01</v>
      </c>
      <c r="C408" s="49" t="s">
        <v>2463</v>
      </c>
      <c r="D408" s="49" t="s">
        <v>2411</v>
      </c>
      <c r="E408" s="49" t="s">
        <v>2454</v>
      </c>
      <c r="F408" s="49" t="s">
        <v>2534</v>
      </c>
      <c r="G408" s="55" t="s">
        <v>2522</v>
      </c>
      <c r="H408" s="56" t="s">
        <v>2650</v>
      </c>
      <c r="I408">
        <v>5</v>
      </c>
    </row>
    <row r="409" spans="1:9" s="69" customFormat="1" x14ac:dyDescent="0.25">
      <c r="A409" s="49">
        <v>1723</v>
      </c>
      <c r="B409" s="50">
        <v>0.01</v>
      </c>
      <c r="C409" s="49" t="s">
        <v>2490</v>
      </c>
      <c r="D409" s="49" t="s">
        <v>2411</v>
      </c>
      <c r="E409" s="49" t="s">
        <v>2454</v>
      </c>
      <c r="F409" s="49" t="s">
        <v>2534</v>
      </c>
      <c r="G409" s="55" t="s">
        <v>2522</v>
      </c>
      <c r="H409" s="56" t="s">
        <v>2650</v>
      </c>
      <c r="I409">
        <v>5</v>
      </c>
    </row>
    <row r="410" spans="1:9" x14ac:dyDescent="0.25">
      <c r="A410" s="49">
        <v>332</v>
      </c>
      <c r="B410" s="50">
        <v>0.01</v>
      </c>
      <c r="C410" s="49" t="s">
        <v>2396</v>
      </c>
      <c r="D410" s="49" t="s">
        <v>2411</v>
      </c>
      <c r="E410" s="49" t="s">
        <v>2402</v>
      </c>
      <c r="F410" s="49" t="s">
        <v>2534</v>
      </c>
      <c r="G410" s="55" t="s">
        <v>2523</v>
      </c>
      <c r="H410" s="56" t="s">
        <v>2650</v>
      </c>
      <c r="I410">
        <v>5</v>
      </c>
    </row>
    <row r="411" spans="1:9" x14ac:dyDescent="0.25">
      <c r="A411" s="49">
        <v>1525</v>
      </c>
      <c r="B411" s="50">
        <v>0.01</v>
      </c>
      <c r="C411" s="49" t="s">
        <v>2463</v>
      </c>
      <c r="D411" s="49" t="s">
        <v>2411</v>
      </c>
      <c r="E411" s="49" t="s">
        <v>2402</v>
      </c>
      <c r="F411" s="49" t="s">
        <v>2534</v>
      </c>
      <c r="G411" s="55" t="s">
        <v>2523</v>
      </c>
      <c r="H411" s="56" t="s">
        <v>2650</v>
      </c>
      <c r="I411">
        <v>5</v>
      </c>
    </row>
    <row r="412" spans="1:9" x14ac:dyDescent="0.25">
      <c r="A412" s="49">
        <v>1686</v>
      </c>
      <c r="B412" s="50">
        <v>0.01</v>
      </c>
      <c r="C412" s="49" t="s">
        <v>2490</v>
      </c>
      <c r="D412" s="49" t="s">
        <v>2411</v>
      </c>
      <c r="E412" s="49" t="s">
        <v>2402</v>
      </c>
      <c r="F412" s="49" t="s">
        <v>2534</v>
      </c>
      <c r="G412" s="55" t="s">
        <v>2523</v>
      </c>
      <c r="H412" s="56" t="s">
        <v>2650</v>
      </c>
      <c r="I412">
        <v>5</v>
      </c>
    </row>
    <row r="413" spans="1:9" s="69" customFormat="1" x14ac:dyDescent="0.25">
      <c r="A413" s="49">
        <v>291</v>
      </c>
      <c r="B413" s="50">
        <v>0.01</v>
      </c>
      <c r="C413" s="49" t="s">
        <v>2396</v>
      </c>
      <c r="D413" s="49" t="s">
        <v>2411</v>
      </c>
      <c r="E413" s="49" t="s">
        <v>2400</v>
      </c>
      <c r="F413" s="49" t="s">
        <v>2534</v>
      </c>
      <c r="G413" s="62" t="s">
        <v>2524</v>
      </c>
      <c r="H413" s="56" t="s">
        <v>2650</v>
      </c>
      <c r="I413">
        <v>5</v>
      </c>
    </row>
    <row r="414" spans="1:9" s="69" customFormat="1" x14ac:dyDescent="0.25">
      <c r="A414" s="49">
        <v>1472</v>
      </c>
      <c r="B414" s="50">
        <v>0.01</v>
      </c>
      <c r="C414" s="49" t="s">
        <v>2463</v>
      </c>
      <c r="D414" s="49" t="s">
        <v>2411</v>
      </c>
      <c r="E414" s="49" t="s">
        <v>2400</v>
      </c>
      <c r="F414" s="49" t="s">
        <v>2534</v>
      </c>
      <c r="G414" s="62" t="s">
        <v>2524</v>
      </c>
      <c r="H414" s="56" t="s">
        <v>2650</v>
      </c>
      <c r="I414">
        <v>5</v>
      </c>
    </row>
    <row r="415" spans="1:9" s="69" customFormat="1" x14ac:dyDescent="0.25">
      <c r="A415" s="49">
        <v>1645</v>
      </c>
      <c r="B415" s="50">
        <v>0.01</v>
      </c>
      <c r="C415" s="49" t="s">
        <v>2490</v>
      </c>
      <c r="D415" s="49" t="s">
        <v>2411</v>
      </c>
      <c r="E415" s="49" t="s">
        <v>2400</v>
      </c>
      <c r="F415" s="49" t="s">
        <v>2534</v>
      </c>
      <c r="G415" s="62" t="s">
        <v>2524</v>
      </c>
      <c r="H415" s="56" t="s">
        <v>2650</v>
      </c>
      <c r="I415">
        <v>5</v>
      </c>
    </row>
    <row r="416" spans="1:9" s="69" customFormat="1" x14ac:dyDescent="0.25">
      <c r="A416" s="49">
        <v>395</v>
      </c>
      <c r="B416" s="50">
        <v>0.01</v>
      </c>
      <c r="C416" s="49" t="s">
        <v>2396</v>
      </c>
      <c r="D416" s="49" t="s">
        <v>2411</v>
      </c>
      <c r="E416" s="49" t="s">
        <v>2461</v>
      </c>
      <c r="F416" s="49" t="s">
        <v>2534</v>
      </c>
      <c r="G416" s="62" t="s">
        <v>2525</v>
      </c>
      <c r="H416" s="56" t="s">
        <v>2650</v>
      </c>
      <c r="I416">
        <v>5</v>
      </c>
    </row>
    <row r="417" spans="1:9" s="69" customFormat="1" x14ac:dyDescent="0.25">
      <c r="A417" s="49">
        <v>1582</v>
      </c>
      <c r="B417" s="50">
        <v>0.01</v>
      </c>
      <c r="C417" s="49" t="s">
        <v>2463</v>
      </c>
      <c r="D417" s="49" t="s">
        <v>2411</v>
      </c>
      <c r="E417" s="49" t="s">
        <v>2461</v>
      </c>
      <c r="F417" s="49" t="s">
        <v>2534</v>
      </c>
      <c r="G417" s="63" t="s">
        <v>2525</v>
      </c>
      <c r="H417" s="56" t="s">
        <v>2650</v>
      </c>
      <c r="I417">
        <v>5</v>
      </c>
    </row>
    <row r="418" spans="1:9" x14ac:dyDescent="0.25">
      <c r="A418" s="49">
        <v>1742</v>
      </c>
      <c r="B418" s="50">
        <v>0.01</v>
      </c>
      <c r="C418" s="49" t="s">
        <v>2490</v>
      </c>
      <c r="D418" s="49" t="s">
        <v>2411</v>
      </c>
      <c r="E418" s="49" t="s">
        <v>2461</v>
      </c>
      <c r="F418" s="49" t="s">
        <v>2534</v>
      </c>
      <c r="G418" s="62" t="s">
        <v>2525</v>
      </c>
      <c r="H418" s="56" t="s">
        <v>2650</v>
      </c>
      <c r="I418">
        <v>5</v>
      </c>
    </row>
    <row r="419" spans="1:9" x14ac:dyDescent="0.25">
      <c r="A419" s="49">
        <v>335</v>
      </c>
      <c r="B419" s="50">
        <v>0.01</v>
      </c>
      <c r="C419" s="49" t="s">
        <v>2396</v>
      </c>
      <c r="D419" s="49" t="s">
        <v>2411</v>
      </c>
      <c r="E419" s="49" t="s">
        <v>2401</v>
      </c>
      <c r="F419" s="49" t="s">
        <v>2534</v>
      </c>
      <c r="G419" s="62" t="s">
        <v>2526</v>
      </c>
      <c r="H419" s="56" t="s">
        <v>2650</v>
      </c>
      <c r="I419">
        <v>5</v>
      </c>
    </row>
    <row r="420" spans="1:9" x14ac:dyDescent="0.25">
      <c r="A420" s="49">
        <v>1528</v>
      </c>
      <c r="B420" s="50">
        <v>0.01</v>
      </c>
      <c r="C420" s="49" t="s">
        <v>2463</v>
      </c>
      <c r="D420" s="49" t="s">
        <v>2411</v>
      </c>
      <c r="E420" s="49" t="s">
        <v>2401</v>
      </c>
      <c r="F420" s="49" t="s">
        <v>2534</v>
      </c>
      <c r="G420" s="62" t="s">
        <v>2526</v>
      </c>
      <c r="H420" s="56" t="s">
        <v>2650</v>
      </c>
      <c r="I420">
        <v>5</v>
      </c>
    </row>
    <row r="421" spans="1:9" s="69" customFormat="1" x14ac:dyDescent="0.25">
      <c r="A421" s="49">
        <v>1689</v>
      </c>
      <c r="B421" s="50">
        <v>0.01</v>
      </c>
      <c r="C421" s="49" t="s">
        <v>2490</v>
      </c>
      <c r="D421" s="49" t="s">
        <v>2411</v>
      </c>
      <c r="E421" s="49" t="s">
        <v>2401</v>
      </c>
      <c r="F421" s="49" t="s">
        <v>2534</v>
      </c>
      <c r="G421" s="62" t="s">
        <v>2526</v>
      </c>
      <c r="H421" s="56" t="s">
        <v>2650</v>
      </c>
      <c r="I421">
        <v>5</v>
      </c>
    </row>
    <row r="422" spans="1:9" s="69" customFormat="1" x14ac:dyDescent="0.25">
      <c r="A422" s="49">
        <v>379</v>
      </c>
      <c r="B422" s="50">
        <v>0.01</v>
      </c>
      <c r="C422" s="49" t="s">
        <v>2396</v>
      </c>
      <c r="D422" s="49" t="s">
        <v>2411</v>
      </c>
      <c r="E422" s="49" t="s">
        <v>2455</v>
      </c>
      <c r="F422" s="49" t="s">
        <v>2534</v>
      </c>
      <c r="G422" s="62" t="s">
        <v>2527</v>
      </c>
      <c r="H422" s="56" t="s">
        <v>2650</v>
      </c>
      <c r="I422">
        <v>5</v>
      </c>
    </row>
    <row r="423" spans="1:9" s="69" customFormat="1" x14ac:dyDescent="0.25">
      <c r="A423" s="49">
        <v>1566</v>
      </c>
      <c r="B423" s="50">
        <v>0.01</v>
      </c>
      <c r="C423" s="49" t="s">
        <v>2463</v>
      </c>
      <c r="D423" s="49" t="s">
        <v>2411</v>
      </c>
      <c r="E423" s="49" t="s">
        <v>2455</v>
      </c>
      <c r="F423" s="49" t="s">
        <v>2534</v>
      </c>
      <c r="G423" s="62" t="s">
        <v>2527</v>
      </c>
      <c r="H423" s="56" t="s">
        <v>2650</v>
      </c>
      <c r="I423">
        <v>5</v>
      </c>
    </row>
    <row r="424" spans="1:9" x14ac:dyDescent="0.25">
      <c r="A424" s="49">
        <v>1726</v>
      </c>
      <c r="B424" s="50">
        <v>0.01</v>
      </c>
      <c r="C424" s="49" t="s">
        <v>2490</v>
      </c>
      <c r="D424" s="49" t="s">
        <v>2411</v>
      </c>
      <c r="E424" s="49" t="s">
        <v>2455</v>
      </c>
      <c r="F424" s="49" t="s">
        <v>2534</v>
      </c>
      <c r="G424" s="62" t="s">
        <v>2527</v>
      </c>
      <c r="H424" s="56" t="s">
        <v>2650</v>
      </c>
      <c r="I424">
        <v>5</v>
      </c>
    </row>
    <row r="425" spans="1:9" x14ac:dyDescent="0.25">
      <c r="A425" s="49">
        <v>739</v>
      </c>
      <c r="B425" s="50">
        <v>0.01</v>
      </c>
      <c r="C425" s="49" t="s">
        <v>2463</v>
      </c>
      <c r="D425" s="49" t="s">
        <v>2454</v>
      </c>
      <c r="E425" s="49" t="s">
        <v>2459</v>
      </c>
      <c r="F425" s="49" t="s">
        <v>2522</v>
      </c>
      <c r="G425" s="62" t="s">
        <v>2535</v>
      </c>
      <c r="H425" s="56" t="s">
        <v>2650</v>
      </c>
      <c r="I425">
        <v>5</v>
      </c>
    </row>
    <row r="426" spans="1:9" x14ac:dyDescent="0.25">
      <c r="A426" s="49">
        <v>1068</v>
      </c>
      <c r="B426" s="50">
        <v>0.01</v>
      </c>
      <c r="C426" s="49" t="s">
        <v>2490</v>
      </c>
      <c r="D426" s="49" t="s">
        <v>2454</v>
      </c>
      <c r="E426" s="49" t="s">
        <v>2459</v>
      </c>
      <c r="F426" s="49" t="s">
        <v>2522</v>
      </c>
      <c r="G426" s="62" t="s">
        <v>2535</v>
      </c>
      <c r="H426" s="56" t="s">
        <v>2650</v>
      </c>
      <c r="I426">
        <v>5</v>
      </c>
    </row>
    <row r="427" spans="1:9" x14ac:dyDescent="0.25">
      <c r="A427" s="49">
        <v>1395</v>
      </c>
      <c r="B427" s="50">
        <v>0.01</v>
      </c>
      <c r="C427" s="49" t="s">
        <v>2396</v>
      </c>
      <c r="D427" s="49" t="s">
        <v>2454</v>
      </c>
      <c r="E427" s="49" t="s">
        <v>2459</v>
      </c>
      <c r="F427" s="49" t="s">
        <v>2522</v>
      </c>
      <c r="G427" s="62" t="s">
        <v>2535</v>
      </c>
      <c r="H427" s="56" t="s">
        <v>2650</v>
      </c>
      <c r="I427">
        <v>5</v>
      </c>
    </row>
    <row r="428" spans="1:9" x14ac:dyDescent="0.25">
      <c r="A428" s="49">
        <v>738</v>
      </c>
      <c r="B428" s="50">
        <v>0.01</v>
      </c>
      <c r="C428" s="49" t="s">
        <v>2463</v>
      </c>
      <c r="D428" s="49" t="s">
        <v>2454</v>
      </c>
      <c r="E428" s="49" t="s">
        <v>2460</v>
      </c>
      <c r="F428" s="49" t="s">
        <v>2522</v>
      </c>
      <c r="G428" s="62" t="s">
        <v>2536</v>
      </c>
      <c r="H428" s="56" t="s">
        <v>2650</v>
      </c>
      <c r="I428">
        <v>5</v>
      </c>
    </row>
    <row r="429" spans="1:9" x14ac:dyDescent="0.25">
      <c r="A429" s="49">
        <v>1067</v>
      </c>
      <c r="B429" s="50">
        <v>0.01</v>
      </c>
      <c r="C429" s="49" t="s">
        <v>2490</v>
      </c>
      <c r="D429" s="49" t="s">
        <v>2454</v>
      </c>
      <c r="E429" s="49" t="s">
        <v>2460</v>
      </c>
      <c r="F429" s="49" t="s">
        <v>2522</v>
      </c>
      <c r="G429" s="62" t="s">
        <v>2536</v>
      </c>
      <c r="H429" s="56" t="s">
        <v>2650</v>
      </c>
      <c r="I429">
        <v>5</v>
      </c>
    </row>
    <row r="430" spans="1:9" x14ac:dyDescent="0.25">
      <c r="A430" s="49">
        <v>1394</v>
      </c>
      <c r="B430" s="50">
        <v>0.01</v>
      </c>
      <c r="C430" s="49" t="s">
        <v>2396</v>
      </c>
      <c r="D430" s="49" t="s">
        <v>2454</v>
      </c>
      <c r="E430" s="49" t="s">
        <v>2460</v>
      </c>
      <c r="F430" s="49" t="s">
        <v>2522</v>
      </c>
      <c r="G430" s="62" t="s">
        <v>2536</v>
      </c>
      <c r="H430" s="56" t="s">
        <v>2650</v>
      </c>
      <c r="I430">
        <v>5</v>
      </c>
    </row>
    <row r="431" spans="1:9" x14ac:dyDescent="0.25">
      <c r="A431" s="49">
        <v>402</v>
      </c>
      <c r="B431" s="50">
        <v>0.01</v>
      </c>
      <c r="C431" s="49" t="s">
        <v>2463</v>
      </c>
      <c r="D431" s="49" t="s">
        <v>2454</v>
      </c>
      <c r="E431" s="49" t="s">
        <v>2395</v>
      </c>
      <c r="F431" s="49" t="s">
        <v>2522</v>
      </c>
      <c r="G431" s="62" t="s">
        <v>2537</v>
      </c>
      <c r="H431" s="56" t="s">
        <v>2650</v>
      </c>
      <c r="I431">
        <v>5</v>
      </c>
    </row>
    <row r="432" spans="1:9" x14ac:dyDescent="0.25">
      <c r="A432" s="49">
        <v>743</v>
      </c>
      <c r="B432" s="50">
        <v>0.01</v>
      </c>
      <c r="C432" s="49" t="s">
        <v>2490</v>
      </c>
      <c r="D432" s="49" t="s">
        <v>2454</v>
      </c>
      <c r="E432" s="49" t="s">
        <v>2395</v>
      </c>
      <c r="F432" s="49" t="s">
        <v>2522</v>
      </c>
      <c r="G432" s="62" t="s">
        <v>2537</v>
      </c>
      <c r="H432" s="56" t="s">
        <v>2650</v>
      </c>
      <c r="I432">
        <v>5</v>
      </c>
    </row>
    <row r="433" spans="1:9" x14ac:dyDescent="0.25">
      <c r="A433" s="49">
        <v>1072</v>
      </c>
      <c r="B433" s="50">
        <v>0.01</v>
      </c>
      <c r="C433" s="49" t="s">
        <v>2396</v>
      </c>
      <c r="D433" s="49" t="s">
        <v>2454</v>
      </c>
      <c r="E433" s="49" t="s">
        <v>2395</v>
      </c>
      <c r="F433" s="49" t="s">
        <v>2522</v>
      </c>
      <c r="G433" s="62" t="s">
        <v>2537</v>
      </c>
      <c r="H433" s="56" t="s">
        <v>2650</v>
      </c>
      <c r="I433">
        <v>5</v>
      </c>
    </row>
    <row r="434" spans="1:9" x14ac:dyDescent="0.25">
      <c r="A434" s="49">
        <v>661</v>
      </c>
      <c r="B434" s="50">
        <v>0.01</v>
      </c>
      <c r="C434" s="49" t="s">
        <v>2463</v>
      </c>
      <c r="D434" s="49" t="s">
        <v>2454</v>
      </c>
      <c r="E434" s="49" t="s">
        <v>2379</v>
      </c>
      <c r="F434" s="49" t="s">
        <v>2522</v>
      </c>
      <c r="G434" s="55" t="s">
        <v>2309</v>
      </c>
      <c r="H434" s="56" t="s">
        <v>2650</v>
      </c>
      <c r="I434">
        <v>5</v>
      </c>
    </row>
    <row r="435" spans="1:9" x14ac:dyDescent="0.25">
      <c r="A435" s="49">
        <v>986</v>
      </c>
      <c r="B435" s="50">
        <v>0.01</v>
      </c>
      <c r="C435" s="49" t="s">
        <v>2490</v>
      </c>
      <c r="D435" s="49" t="s">
        <v>2454</v>
      </c>
      <c r="E435" s="49" t="s">
        <v>2379</v>
      </c>
      <c r="F435" s="49" t="s">
        <v>2522</v>
      </c>
      <c r="G435" s="55" t="s">
        <v>2309</v>
      </c>
      <c r="H435" s="56" t="s">
        <v>2650</v>
      </c>
      <c r="I435">
        <v>5</v>
      </c>
    </row>
    <row r="436" spans="1:9" x14ac:dyDescent="0.25">
      <c r="A436" s="49">
        <v>1313</v>
      </c>
      <c r="B436" s="50">
        <v>0.01</v>
      </c>
      <c r="C436" s="49" t="s">
        <v>2396</v>
      </c>
      <c r="D436" s="49" t="s">
        <v>2454</v>
      </c>
      <c r="E436" s="49" t="s">
        <v>2379</v>
      </c>
      <c r="F436" s="49" t="s">
        <v>2522</v>
      </c>
      <c r="G436" s="55" t="s">
        <v>2309</v>
      </c>
      <c r="H436" s="56" t="s">
        <v>2650</v>
      </c>
      <c r="I436">
        <v>5</v>
      </c>
    </row>
    <row r="437" spans="1:9" x14ac:dyDescent="0.25">
      <c r="A437" s="49">
        <v>413</v>
      </c>
      <c r="B437" s="50">
        <v>0.01</v>
      </c>
      <c r="C437" s="49" t="s">
        <v>2463</v>
      </c>
      <c r="D437" s="49" t="s">
        <v>2454</v>
      </c>
      <c r="E437" s="49" t="s">
        <v>2378</v>
      </c>
      <c r="F437" s="49" t="s">
        <v>2522</v>
      </c>
      <c r="G437" s="62" t="s">
        <v>2655</v>
      </c>
      <c r="H437" s="56" t="s">
        <v>2650</v>
      </c>
      <c r="I437">
        <v>5</v>
      </c>
    </row>
    <row r="438" spans="1:9" x14ac:dyDescent="0.25">
      <c r="A438" s="49">
        <v>754</v>
      </c>
      <c r="B438" s="50">
        <v>0.01</v>
      </c>
      <c r="C438" s="49" t="s">
        <v>2490</v>
      </c>
      <c r="D438" s="49" t="s">
        <v>2454</v>
      </c>
      <c r="E438" s="49" t="s">
        <v>2378</v>
      </c>
      <c r="F438" s="49" t="s">
        <v>2522</v>
      </c>
      <c r="G438" s="62" t="s">
        <v>2655</v>
      </c>
      <c r="H438" s="56" t="s">
        <v>2650</v>
      </c>
      <c r="I438">
        <v>5</v>
      </c>
    </row>
    <row r="439" spans="1:9" x14ac:dyDescent="0.25">
      <c r="A439" s="49">
        <v>1083</v>
      </c>
      <c r="B439" s="50">
        <v>0.01</v>
      </c>
      <c r="C439" s="49" t="s">
        <v>2396</v>
      </c>
      <c r="D439" s="49" t="s">
        <v>2454</v>
      </c>
      <c r="E439" s="49" t="s">
        <v>2378</v>
      </c>
      <c r="F439" s="49" t="s">
        <v>2522</v>
      </c>
      <c r="G439" s="62" t="s">
        <v>2655</v>
      </c>
      <c r="H439" s="56" t="s">
        <v>2650</v>
      </c>
      <c r="I439">
        <v>5</v>
      </c>
    </row>
    <row r="440" spans="1:9" x14ac:dyDescent="0.25">
      <c r="A440" s="49">
        <v>491</v>
      </c>
      <c r="B440" s="50">
        <v>0.01</v>
      </c>
      <c r="C440" s="49" t="s">
        <v>2463</v>
      </c>
      <c r="D440" s="49" t="s">
        <v>2454</v>
      </c>
      <c r="E440" s="49" t="s">
        <v>2384</v>
      </c>
      <c r="F440" s="49" t="s">
        <v>2522</v>
      </c>
      <c r="G440" s="62" t="s">
        <v>2538</v>
      </c>
      <c r="H440" s="56" t="s">
        <v>2650</v>
      </c>
      <c r="I440">
        <v>5</v>
      </c>
    </row>
    <row r="441" spans="1:9" x14ac:dyDescent="0.25">
      <c r="A441" s="49">
        <v>832</v>
      </c>
      <c r="B441" s="50">
        <v>0.01</v>
      </c>
      <c r="C441" s="49" t="s">
        <v>2490</v>
      </c>
      <c r="D441" s="49" t="s">
        <v>2454</v>
      </c>
      <c r="E441" s="49" t="s">
        <v>2384</v>
      </c>
      <c r="F441" s="49" t="s">
        <v>2522</v>
      </c>
      <c r="G441" s="62" t="s">
        <v>2538</v>
      </c>
      <c r="H441" s="56" t="s">
        <v>2650</v>
      </c>
      <c r="I441">
        <v>5</v>
      </c>
    </row>
    <row r="442" spans="1:9" s="69" customFormat="1" x14ac:dyDescent="0.25">
      <c r="A442" s="49">
        <v>1161</v>
      </c>
      <c r="B442" s="50">
        <v>0.01</v>
      </c>
      <c r="C442" s="49" t="s">
        <v>2396</v>
      </c>
      <c r="D442" s="49" t="s">
        <v>2454</v>
      </c>
      <c r="E442" s="49" t="s">
        <v>2384</v>
      </c>
      <c r="F442" s="49" t="s">
        <v>2522</v>
      </c>
      <c r="G442" s="62" t="s">
        <v>2538</v>
      </c>
      <c r="H442" s="56" t="s">
        <v>2650</v>
      </c>
      <c r="I442">
        <v>5</v>
      </c>
    </row>
    <row r="443" spans="1:9" s="69" customFormat="1" x14ac:dyDescent="0.25">
      <c r="A443" s="49">
        <v>536</v>
      </c>
      <c r="B443" s="50">
        <v>0.01</v>
      </c>
      <c r="C443" s="49" t="s">
        <v>2463</v>
      </c>
      <c r="D443" s="49" t="s">
        <v>2454</v>
      </c>
      <c r="E443" s="49" t="s">
        <v>2386</v>
      </c>
      <c r="F443" s="49" t="s">
        <v>2522</v>
      </c>
      <c r="G443" s="62" t="s">
        <v>2539</v>
      </c>
      <c r="H443" s="56" t="s">
        <v>2650</v>
      </c>
      <c r="I443">
        <v>5</v>
      </c>
    </row>
    <row r="444" spans="1:9" s="69" customFormat="1" x14ac:dyDescent="0.25">
      <c r="A444" s="49">
        <v>883</v>
      </c>
      <c r="B444" s="50">
        <v>0.01</v>
      </c>
      <c r="C444" s="49" t="s">
        <v>2490</v>
      </c>
      <c r="D444" s="49" t="s">
        <v>2454</v>
      </c>
      <c r="E444" s="49" t="s">
        <v>2386</v>
      </c>
      <c r="F444" s="49" t="s">
        <v>2522</v>
      </c>
      <c r="G444" s="62" t="s">
        <v>2539</v>
      </c>
      <c r="H444" s="56" t="s">
        <v>2650</v>
      </c>
      <c r="I444">
        <v>5</v>
      </c>
    </row>
    <row r="445" spans="1:9" x14ac:dyDescent="0.25">
      <c r="A445" s="49">
        <v>1210</v>
      </c>
      <c r="B445" s="50">
        <v>0.01</v>
      </c>
      <c r="C445" s="49" t="s">
        <v>2396</v>
      </c>
      <c r="D445" s="49" t="s">
        <v>2454</v>
      </c>
      <c r="E445" s="49" t="s">
        <v>2386</v>
      </c>
      <c r="F445" s="49" t="s">
        <v>2522</v>
      </c>
      <c r="G445" s="62" t="s">
        <v>2539</v>
      </c>
      <c r="H445" s="56" t="s">
        <v>2650</v>
      </c>
      <c r="I445">
        <v>5</v>
      </c>
    </row>
    <row r="446" spans="1:9" x14ac:dyDescent="0.25">
      <c r="A446" s="49">
        <v>386</v>
      </c>
      <c r="B446" s="50">
        <v>0.01</v>
      </c>
      <c r="C446" s="49" t="s">
        <v>2396</v>
      </c>
      <c r="D446" s="49" t="s">
        <v>2402</v>
      </c>
      <c r="E446" s="49" t="s">
        <v>2459</v>
      </c>
      <c r="F446" s="49" t="s">
        <v>2523</v>
      </c>
      <c r="G446" s="62" t="s">
        <v>2535</v>
      </c>
      <c r="H446" s="56" t="s">
        <v>2650</v>
      </c>
      <c r="I446">
        <v>5</v>
      </c>
    </row>
    <row r="447" spans="1:9" x14ac:dyDescent="0.25">
      <c r="A447" s="49">
        <v>1573</v>
      </c>
      <c r="B447" s="50">
        <v>0.01</v>
      </c>
      <c r="C447" s="49" t="s">
        <v>2463</v>
      </c>
      <c r="D447" s="49" t="s">
        <v>2402</v>
      </c>
      <c r="E447" s="49" t="s">
        <v>2459</v>
      </c>
      <c r="F447" s="49" t="s">
        <v>2523</v>
      </c>
      <c r="G447" s="62" t="s">
        <v>2535</v>
      </c>
      <c r="H447" s="56" t="s">
        <v>2650</v>
      </c>
      <c r="I447">
        <v>5</v>
      </c>
    </row>
    <row r="448" spans="1:9" s="69" customFormat="1" x14ac:dyDescent="0.25">
      <c r="A448" s="49">
        <v>1733</v>
      </c>
      <c r="B448" s="50">
        <v>0.01</v>
      </c>
      <c r="C448" s="49" t="s">
        <v>2490</v>
      </c>
      <c r="D448" s="49" t="s">
        <v>2402</v>
      </c>
      <c r="E448" s="49" t="s">
        <v>2459</v>
      </c>
      <c r="F448" s="49" t="s">
        <v>2523</v>
      </c>
      <c r="G448" s="62" t="s">
        <v>2535</v>
      </c>
      <c r="H448" s="56" t="s">
        <v>2650</v>
      </c>
      <c r="I448">
        <v>5</v>
      </c>
    </row>
    <row r="449" spans="1:9" s="69" customFormat="1" x14ac:dyDescent="0.25">
      <c r="A449" s="49">
        <v>392</v>
      </c>
      <c r="B449" s="50">
        <v>0.01</v>
      </c>
      <c r="C449" s="49" t="s">
        <v>2396</v>
      </c>
      <c r="D449" s="49" t="s">
        <v>2402</v>
      </c>
      <c r="E449" s="49" t="s">
        <v>2460</v>
      </c>
      <c r="F449" s="49" t="s">
        <v>2523</v>
      </c>
      <c r="G449" s="62" t="s">
        <v>2536</v>
      </c>
      <c r="H449" s="56" t="s">
        <v>2650</v>
      </c>
      <c r="I449">
        <v>5</v>
      </c>
    </row>
    <row r="450" spans="1:9" s="69" customFormat="1" x14ac:dyDescent="0.25">
      <c r="A450" s="49">
        <v>1579</v>
      </c>
      <c r="B450" s="50">
        <v>0.01</v>
      </c>
      <c r="C450" s="49" t="s">
        <v>2463</v>
      </c>
      <c r="D450" s="49" t="s">
        <v>2402</v>
      </c>
      <c r="E450" s="49" t="s">
        <v>2460</v>
      </c>
      <c r="F450" s="49" t="s">
        <v>2523</v>
      </c>
      <c r="G450" s="62" t="s">
        <v>2536</v>
      </c>
      <c r="H450" s="56" t="s">
        <v>2650</v>
      </c>
      <c r="I450">
        <v>5</v>
      </c>
    </row>
    <row r="451" spans="1:9" s="69" customFormat="1" x14ac:dyDescent="0.25">
      <c r="A451" s="49">
        <v>1739</v>
      </c>
      <c r="B451" s="50">
        <v>0.01</v>
      </c>
      <c r="C451" s="49" t="s">
        <v>2490</v>
      </c>
      <c r="D451" s="49" t="s">
        <v>2402</v>
      </c>
      <c r="E451" s="49" t="s">
        <v>2460</v>
      </c>
      <c r="F451" s="49" t="s">
        <v>2523</v>
      </c>
      <c r="G451" s="62" t="s">
        <v>2536</v>
      </c>
      <c r="H451" s="56" t="s">
        <v>2650</v>
      </c>
      <c r="I451">
        <v>5</v>
      </c>
    </row>
    <row r="452" spans="1:9" s="69" customFormat="1" x14ac:dyDescent="0.25">
      <c r="A452" s="49">
        <v>385</v>
      </c>
      <c r="B452" s="50">
        <v>0.01</v>
      </c>
      <c r="C452" s="49" t="s">
        <v>2396</v>
      </c>
      <c r="D452" s="49" t="s">
        <v>2400</v>
      </c>
      <c r="E452" s="49" t="s">
        <v>2459</v>
      </c>
      <c r="F452" s="49" t="s">
        <v>2524</v>
      </c>
      <c r="G452" s="62" t="s">
        <v>2535</v>
      </c>
      <c r="H452" s="56" t="s">
        <v>2650</v>
      </c>
      <c r="I452">
        <v>5</v>
      </c>
    </row>
    <row r="453" spans="1:9" s="69" customFormat="1" x14ac:dyDescent="0.25">
      <c r="A453" s="49">
        <v>1572</v>
      </c>
      <c r="B453" s="50">
        <v>0.01</v>
      </c>
      <c r="C453" s="49" t="s">
        <v>2463</v>
      </c>
      <c r="D453" s="49" t="s">
        <v>2400</v>
      </c>
      <c r="E453" s="49" t="s">
        <v>2459</v>
      </c>
      <c r="F453" s="49" t="s">
        <v>2524</v>
      </c>
      <c r="G453" s="62" t="s">
        <v>2535</v>
      </c>
      <c r="H453" s="56" t="s">
        <v>2650</v>
      </c>
      <c r="I453">
        <v>5</v>
      </c>
    </row>
    <row r="454" spans="1:9" s="69" customFormat="1" x14ac:dyDescent="0.25">
      <c r="A454" s="49">
        <v>1732</v>
      </c>
      <c r="B454" s="50">
        <v>0.01</v>
      </c>
      <c r="C454" s="49" t="s">
        <v>2490</v>
      </c>
      <c r="D454" s="49" t="s">
        <v>2400</v>
      </c>
      <c r="E454" s="49" t="s">
        <v>2459</v>
      </c>
      <c r="F454" s="49" t="s">
        <v>2524</v>
      </c>
      <c r="G454" s="62" t="s">
        <v>2535</v>
      </c>
      <c r="H454" s="56" t="s">
        <v>2650</v>
      </c>
      <c r="I454">
        <v>5</v>
      </c>
    </row>
    <row r="455" spans="1:9" s="69" customFormat="1" x14ac:dyDescent="0.25">
      <c r="A455" s="49">
        <v>390</v>
      </c>
      <c r="B455" s="50">
        <v>0.01</v>
      </c>
      <c r="C455" s="49" t="s">
        <v>2396</v>
      </c>
      <c r="D455" s="49" t="s">
        <v>2400</v>
      </c>
      <c r="E455" s="49" t="s">
        <v>2460</v>
      </c>
      <c r="F455" s="49" t="s">
        <v>2524</v>
      </c>
      <c r="G455" s="62" t="s">
        <v>2536</v>
      </c>
      <c r="H455" s="56" t="s">
        <v>2650</v>
      </c>
      <c r="I455">
        <v>5</v>
      </c>
    </row>
    <row r="456" spans="1:9" s="69" customFormat="1" x14ac:dyDescent="0.25">
      <c r="A456" s="49">
        <v>1577</v>
      </c>
      <c r="B456" s="50">
        <v>0.01</v>
      </c>
      <c r="C456" s="49" t="s">
        <v>2463</v>
      </c>
      <c r="D456" s="49" t="s">
        <v>2400</v>
      </c>
      <c r="E456" s="49" t="s">
        <v>2460</v>
      </c>
      <c r="F456" s="49" t="s">
        <v>2524</v>
      </c>
      <c r="G456" s="62" t="s">
        <v>2536</v>
      </c>
      <c r="H456" s="56" t="s">
        <v>2650</v>
      </c>
      <c r="I456">
        <v>5</v>
      </c>
    </row>
    <row r="457" spans="1:9" s="69" customFormat="1" x14ac:dyDescent="0.25">
      <c r="A457" s="49">
        <v>1737</v>
      </c>
      <c r="B457" s="50">
        <v>0.01</v>
      </c>
      <c r="C457" s="49" t="s">
        <v>2490</v>
      </c>
      <c r="D457" s="49" t="s">
        <v>2400</v>
      </c>
      <c r="E457" s="49" t="s">
        <v>2460</v>
      </c>
      <c r="F457" s="49" t="s">
        <v>2524</v>
      </c>
      <c r="G457" s="62" t="s">
        <v>2536</v>
      </c>
      <c r="H457" s="56" t="s">
        <v>2650</v>
      </c>
      <c r="I457">
        <v>5</v>
      </c>
    </row>
    <row r="458" spans="1:9" s="69" customFormat="1" x14ac:dyDescent="0.25">
      <c r="A458" s="49">
        <v>735</v>
      </c>
      <c r="B458" s="50">
        <v>0.01</v>
      </c>
      <c r="C458" s="49" t="s">
        <v>2463</v>
      </c>
      <c r="D458" s="49" t="s">
        <v>2459</v>
      </c>
      <c r="E458" s="49" t="s">
        <v>2461</v>
      </c>
      <c r="F458" s="49" t="s">
        <v>2535</v>
      </c>
      <c r="G458" s="55" t="s">
        <v>2525</v>
      </c>
      <c r="H458" s="56" t="s">
        <v>2650</v>
      </c>
      <c r="I458">
        <v>5</v>
      </c>
    </row>
    <row r="459" spans="1:9" s="69" customFormat="1" x14ac:dyDescent="0.25">
      <c r="A459" s="49">
        <v>1064</v>
      </c>
      <c r="B459" s="50">
        <v>0.01</v>
      </c>
      <c r="C459" s="49" t="s">
        <v>2490</v>
      </c>
      <c r="D459" s="49" t="s">
        <v>2459</v>
      </c>
      <c r="E459" s="49" t="s">
        <v>2461</v>
      </c>
      <c r="F459" s="49" t="s">
        <v>2535</v>
      </c>
      <c r="G459" s="55" t="s">
        <v>2525</v>
      </c>
      <c r="H459" s="56" t="s">
        <v>2650</v>
      </c>
      <c r="I459">
        <v>5</v>
      </c>
    </row>
    <row r="460" spans="1:9" s="69" customFormat="1" x14ac:dyDescent="0.25">
      <c r="A460" s="49">
        <v>1391</v>
      </c>
      <c r="B460" s="50">
        <v>0.01</v>
      </c>
      <c r="C460" s="49" t="s">
        <v>2396</v>
      </c>
      <c r="D460" s="49" t="s">
        <v>2459</v>
      </c>
      <c r="E460" s="49" t="s">
        <v>2461</v>
      </c>
      <c r="F460" s="49" t="s">
        <v>2535</v>
      </c>
      <c r="G460" s="55" t="s">
        <v>2525</v>
      </c>
      <c r="H460" s="56" t="s">
        <v>2650</v>
      </c>
      <c r="I460">
        <v>5</v>
      </c>
    </row>
    <row r="461" spans="1:9" s="69" customFormat="1" x14ac:dyDescent="0.25">
      <c r="A461" s="49">
        <v>579</v>
      </c>
      <c r="B461" s="50">
        <v>0.01</v>
      </c>
      <c r="C461" s="49" t="s">
        <v>2463</v>
      </c>
      <c r="D461" s="49" t="s">
        <v>2459</v>
      </c>
      <c r="E461" s="49" t="s">
        <v>2401</v>
      </c>
      <c r="F461" s="49" t="s">
        <v>2535</v>
      </c>
      <c r="G461" s="55" t="s">
        <v>2526</v>
      </c>
      <c r="H461" s="56" t="s">
        <v>2650</v>
      </c>
      <c r="I461">
        <v>5</v>
      </c>
    </row>
    <row r="462" spans="1:9" s="69" customFormat="1" x14ac:dyDescent="0.25">
      <c r="A462" s="49">
        <v>913</v>
      </c>
      <c r="B462" s="50">
        <v>0.01</v>
      </c>
      <c r="C462" s="49" t="s">
        <v>2490</v>
      </c>
      <c r="D462" s="49" t="s">
        <v>2459</v>
      </c>
      <c r="E462" s="49" t="s">
        <v>2401</v>
      </c>
      <c r="F462" s="49" t="s">
        <v>2535</v>
      </c>
      <c r="G462" s="55" t="s">
        <v>2526</v>
      </c>
      <c r="H462" s="56" t="s">
        <v>2650</v>
      </c>
      <c r="I462">
        <v>5</v>
      </c>
    </row>
    <row r="463" spans="1:9" s="69" customFormat="1" x14ac:dyDescent="0.25">
      <c r="A463" s="49">
        <v>1240</v>
      </c>
      <c r="B463" s="50">
        <v>0.01</v>
      </c>
      <c r="C463" s="49" t="s">
        <v>2396</v>
      </c>
      <c r="D463" s="49" t="s">
        <v>2459</v>
      </c>
      <c r="E463" s="49" t="s">
        <v>2401</v>
      </c>
      <c r="F463" s="49" t="s">
        <v>2535</v>
      </c>
      <c r="G463" s="55" t="s">
        <v>2526</v>
      </c>
      <c r="H463" s="56" t="s">
        <v>2650</v>
      </c>
      <c r="I463">
        <v>5</v>
      </c>
    </row>
    <row r="464" spans="1:9" s="69" customFormat="1" x14ac:dyDescent="0.25">
      <c r="A464" s="49">
        <v>732</v>
      </c>
      <c r="B464" s="50">
        <v>0.01</v>
      </c>
      <c r="C464" s="49" t="s">
        <v>2463</v>
      </c>
      <c r="D464" s="49" t="s">
        <v>2459</v>
      </c>
      <c r="E464" s="49" t="s">
        <v>2455</v>
      </c>
      <c r="F464" s="49" t="s">
        <v>2535</v>
      </c>
      <c r="G464" s="62" t="s">
        <v>2527</v>
      </c>
      <c r="H464" s="56" t="s">
        <v>2650</v>
      </c>
      <c r="I464">
        <v>5</v>
      </c>
    </row>
    <row r="465" spans="1:9" s="69" customFormat="1" x14ac:dyDescent="0.25">
      <c r="A465" s="49">
        <v>1061</v>
      </c>
      <c r="B465" s="50">
        <v>0.01</v>
      </c>
      <c r="C465" s="49" t="s">
        <v>2490</v>
      </c>
      <c r="D465" s="49" t="s">
        <v>2459</v>
      </c>
      <c r="E465" s="49" t="s">
        <v>2455</v>
      </c>
      <c r="F465" s="49" t="s">
        <v>2535</v>
      </c>
      <c r="G465" s="62" t="s">
        <v>2527</v>
      </c>
      <c r="H465" s="56" t="s">
        <v>2650</v>
      </c>
      <c r="I465">
        <v>5</v>
      </c>
    </row>
    <row r="466" spans="1:9" s="69" customFormat="1" x14ac:dyDescent="0.25">
      <c r="A466" s="49">
        <v>1388</v>
      </c>
      <c r="B466" s="50">
        <v>0.01</v>
      </c>
      <c r="C466" s="49" t="s">
        <v>2396</v>
      </c>
      <c r="D466" s="49" t="s">
        <v>2459</v>
      </c>
      <c r="E466" s="49" t="s">
        <v>2455</v>
      </c>
      <c r="F466" s="49" t="s">
        <v>2535</v>
      </c>
      <c r="G466" s="62" t="s">
        <v>2527</v>
      </c>
      <c r="H466" s="56" t="s">
        <v>2650</v>
      </c>
      <c r="I466">
        <v>5</v>
      </c>
    </row>
    <row r="467" spans="1:9" s="69" customFormat="1" x14ac:dyDescent="0.25">
      <c r="A467" s="49">
        <v>737</v>
      </c>
      <c r="B467" s="50">
        <v>0.01</v>
      </c>
      <c r="C467" s="49" t="s">
        <v>2463</v>
      </c>
      <c r="D467" s="49" t="s">
        <v>2461</v>
      </c>
      <c r="E467" s="49" t="s">
        <v>2460</v>
      </c>
      <c r="F467" s="49" t="s">
        <v>2525</v>
      </c>
      <c r="G467" s="62" t="s">
        <v>2536</v>
      </c>
      <c r="H467" s="56" t="s">
        <v>2650</v>
      </c>
      <c r="I467">
        <v>5</v>
      </c>
    </row>
    <row r="468" spans="1:9" s="69" customFormat="1" x14ac:dyDescent="0.25">
      <c r="A468" s="49">
        <v>1066</v>
      </c>
      <c r="B468" s="50">
        <v>0.01</v>
      </c>
      <c r="C468" s="49" t="s">
        <v>2490</v>
      </c>
      <c r="D468" s="49" t="s">
        <v>2461</v>
      </c>
      <c r="E468" s="49" t="s">
        <v>2460</v>
      </c>
      <c r="F468" s="49" t="s">
        <v>2525</v>
      </c>
      <c r="G468" s="62" t="s">
        <v>2536</v>
      </c>
      <c r="H468" s="56" t="s">
        <v>2650</v>
      </c>
      <c r="I468">
        <v>5</v>
      </c>
    </row>
    <row r="469" spans="1:9" s="69" customFormat="1" x14ac:dyDescent="0.25">
      <c r="A469" s="49">
        <v>1393</v>
      </c>
      <c r="B469" s="50">
        <v>0.01</v>
      </c>
      <c r="C469" s="49" t="s">
        <v>2396</v>
      </c>
      <c r="D469" s="49" t="s">
        <v>2461</v>
      </c>
      <c r="E469" s="49" t="s">
        <v>2460</v>
      </c>
      <c r="F469" s="49" t="s">
        <v>2525</v>
      </c>
      <c r="G469" s="62" t="s">
        <v>2536</v>
      </c>
      <c r="H469" s="56" t="s">
        <v>2650</v>
      </c>
      <c r="I469">
        <v>5</v>
      </c>
    </row>
    <row r="470" spans="1:9" s="69" customFormat="1" x14ac:dyDescent="0.25">
      <c r="A470" s="49">
        <v>391</v>
      </c>
      <c r="B470" s="50">
        <v>0.01</v>
      </c>
      <c r="C470" s="49" t="s">
        <v>2396</v>
      </c>
      <c r="D470" s="49" t="s">
        <v>2401</v>
      </c>
      <c r="E470" s="49" t="s">
        <v>2460</v>
      </c>
      <c r="F470" s="49" t="s">
        <v>2526</v>
      </c>
      <c r="G470" s="62" t="s">
        <v>2536</v>
      </c>
      <c r="H470" s="56" t="s">
        <v>2650</v>
      </c>
      <c r="I470">
        <v>5</v>
      </c>
    </row>
    <row r="471" spans="1:9" s="69" customFormat="1" x14ac:dyDescent="0.25">
      <c r="A471" s="49">
        <v>1578</v>
      </c>
      <c r="B471" s="50">
        <v>0.01</v>
      </c>
      <c r="C471" s="49" t="s">
        <v>2463</v>
      </c>
      <c r="D471" s="49" t="s">
        <v>2401</v>
      </c>
      <c r="E471" s="49" t="s">
        <v>2460</v>
      </c>
      <c r="F471" s="49" t="s">
        <v>2526</v>
      </c>
      <c r="G471" s="62" t="s">
        <v>2536</v>
      </c>
      <c r="H471" s="56" t="s">
        <v>2650</v>
      </c>
      <c r="I471">
        <v>5</v>
      </c>
    </row>
    <row r="472" spans="1:9" s="69" customFormat="1" x14ac:dyDescent="0.25">
      <c r="A472" s="49">
        <v>1738</v>
      </c>
      <c r="B472" s="50">
        <v>0.01</v>
      </c>
      <c r="C472" s="49" t="s">
        <v>2490</v>
      </c>
      <c r="D472" s="49" t="s">
        <v>2401</v>
      </c>
      <c r="E472" s="49" t="s">
        <v>2460</v>
      </c>
      <c r="F472" s="49" t="s">
        <v>2526</v>
      </c>
      <c r="G472" s="62" t="s">
        <v>2536</v>
      </c>
      <c r="H472" s="56" t="s">
        <v>2650</v>
      </c>
      <c r="I472">
        <v>5</v>
      </c>
    </row>
    <row r="473" spans="1:9" s="69" customFormat="1" x14ac:dyDescent="0.25">
      <c r="A473" s="49">
        <v>731</v>
      </c>
      <c r="B473" s="50">
        <v>0.01</v>
      </c>
      <c r="C473" s="49" t="s">
        <v>2463</v>
      </c>
      <c r="D473" s="49" t="s">
        <v>2460</v>
      </c>
      <c r="E473" s="49" t="s">
        <v>2455</v>
      </c>
      <c r="F473" s="49" t="s">
        <v>2536</v>
      </c>
      <c r="G473" s="62" t="s">
        <v>2527</v>
      </c>
      <c r="H473" s="56" t="s">
        <v>2650</v>
      </c>
      <c r="I473">
        <v>5</v>
      </c>
    </row>
    <row r="474" spans="1:9" s="69" customFormat="1" x14ac:dyDescent="0.25">
      <c r="A474" s="49">
        <v>1060</v>
      </c>
      <c r="B474" s="50">
        <v>0.01</v>
      </c>
      <c r="C474" s="49" t="s">
        <v>2490</v>
      </c>
      <c r="D474" s="49" t="s">
        <v>2460</v>
      </c>
      <c r="E474" s="49" t="s">
        <v>2455</v>
      </c>
      <c r="F474" s="49" t="s">
        <v>2536</v>
      </c>
      <c r="G474" s="62" t="s">
        <v>2527</v>
      </c>
      <c r="H474" s="56" t="s">
        <v>2650</v>
      </c>
      <c r="I474">
        <v>5</v>
      </c>
    </row>
    <row r="475" spans="1:9" s="69" customFormat="1" x14ac:dyDescent="0.25">
      <c r="A475" s="49">
        <v>1387</v>
      </c>
      <c r="B475" s="50">
        <v>0.01</v>
      </c>
      <c r="C475" s="49" t="s">
        <v>2396</v>
      </c>
      <c r="D475" s="49" t="s">
        <v>2460</v>
      </c>
      <c r="E475" s="49" t="s">
        <v>2455</v>
      </c>
      <c r="F475" s="49" t="s">
        <v>2536</v>
      </c>
      <c r="G475" s="62" t="s">
        <v>2527</v>
      </c>
      <c r="H475" s="56" t="s">
        <v>2650</v>
      </c>
      <c r="I475">
        <v>5</v>
      </c>
    </row>
    <row r="476" spans="1:9" s="69" customFormat="1" x14ac:dyDescent="0.25">
      <c r="A476" s="49">
        <v>696</v>
      </c>
      <c r="B476" s="50">
        <v>0.01</v>
      </c>
      <c r="C476" s="49" t="s">
        <v>2463</v>
      </c>
      <c r="D476" s="49" t="s">
        <v>2464</v>
      </c>
      <c r="E476" s="49" t="s">
        <v>2468</v>
      </c>
      <c r="F476" s="49" t="s">
        <v>2560</v>
      </c>
      <c r="G476" s="62" t="s">
        <v>2559</v>
      </c>
      <c r="H476" s="56" t="s">
        <v>2658</v>
      </c>
      <c r="I476">
        <v>8</v>
      </c>
    </row>
    <row r="477" spans="1:9" s="69" customFormat="1" x14ac:dyDescent="0.25">
      <c r="A477" s="49">
        <v>1025</v>
      </c>
      <c r="B477" s="50">
        <v>0.01</v>
      </c>
      <c r="C477" s="49" t="s">
        <v>2490</v>
      </c>
      <c r="D477" s="49" t="s">
        <v>2464</v>
      </c>
      <c r="E477" s="49" t="s">
        <v>2468</v>
      </c>
      <c r="F477" s="49" t="s">
        <v>2560</v>
      </c>
      <c r="G477" s="62" t="s">
        <v>2559</v>
      </c>
      <c r="H477" s="56" t="s">
        <v>2658</v>
      </c>
      <c r="I477">
        <v>8</v>
      </c>
    </row>
    <row r="478" spans="1:9" x14ac:dyDescent="0.25">
      <c r="A478" s="49">
        <v>1352</v>
      </c>
      <c r="B478" s="50">
        <v>0.01</v>
      </c>
      <c r="C478" s="49" t="s">
        <v>2396</v>
      </c>
      <c r="D478" s="49" t="s">
        <v>2464</v>
      </c>
      <c r="E478" s="49" t="s">
        <v>2468</v>
      </c>
      <c r="F478" s="49" t="s">
        <v>2560</v>
      </c>
      <c r="G478" s="62" t="s">
        <v>2559</v>
      </c>
      <c r="H478" s="56" t="s">
        <v>2658</v>
      </c>
      <c r="I478">
        <v>8</v>
      </c>
    </row>
    <row r="479" spans="1:9" x14ac:dyDescent="0.25">
      <c r="A479" s="49">
        <v>595</v>
      </c>
      <c r="B479" s="50">
        <v>0.01</v>
      </c>
      <c r="C479" s="49" t="s">
        <v>2463</v>
      </c>
      <c r="D479" s="49" t="s">
        <v>2464</v>
      </c>
      <c r="E479" s="49" t="s">
        <v>2433</v>
      </c>
      <c r="F479" s="49" t="s">
        <v>2560</v>
      </c>
      <c r="G479" s="62" t="s">
        <v>2566</v>
      </c>
      <c r="H479" s="56" t="s">
        <v>2658</v>
      </c>
      <c r="I479">
        <v>8</v>
      </c>
    </row>
    <row r="480" spans="1:9" x14ac:dyDescent="0.25">
      <c r="A480" s="49">
        <v>928</v>
      </c>
      <c r="B480" s="50">
        <v>0.01</v>
      </c>
      <c r="C480" s="49" t="s">
        <v>2490</v>
      </c>
      <c r="D480" s="49" t="s">
        <v>2464</v>
      </c>
      <c r="E480" s="49" t="s">
        <v>2433</v>
      </c>
      <c r="F480" s="49" t="s">
        <v>2560</v>
      </c>
      <c r="G480" s="62" t="s">
        <v>2566</v>
      </c>
      <c r="H480" s="56" t="s">
        <v>2658</v>
      </c>
      <c r="I480">
        <v>8</v>
      </c>
    </row>
    <row r="481" spans="1:9" x14ac:dyDescent="0.25">
      <c r="A481" s="49">
        <v>1255</v>
      </c>
      <c r="B481" s="50">
        <v>0.01</v>
      </c>
      <c r="C481" s="49" t="s">
        <v>2396</v>
      </c>
      <c r="D481" s="49" t="s">
        <v>2464</v>
      </c>
      <c r="E481" s="49" t="s">
        <v>2433</v>
      </c>
      <c r="F481" s="49" t="s">
        <v>2560</v>
      </c>
      <c r="G481" s="62" t="s">
        <v>2566</v>
      </c>
      <c r="H481" s="56" t="s">
        <v>2658</v>
      </c>
      <c r="I481">
        <v>8</v>
      </c>
    </row>
    <row r="482" spans="1:9" x14ac:dyDescent="0.25">
      <c r="A482" s="49">
        <v>607</v>
      </c>
      <c r="B482" s="50">
        <v>0.01</v>
      </c>
      <c r="C482" s="49" t="s">
        <v>2463</v>
      </c>
      <c r="D482" s="49" t="s">
        <v>2464</v>
      </c>
      <c r="E482" s="49" t="s">
        <v>2435</v>
      </c>
      <c r="F482" s="49" t="s">
        <v>2560</v>
      </c>
      <c r="G482" s="62" t="s">
        <v>2567</v>
      </c>
      <c r="H482" s="56" t="s">
        <v>2658</v>
      </c>
      <c r="I482">
        <v>8</v>
      </c>
    </row>
    <row r="483" spans="1:9" x14ac:dyDescent="0.25">
      <c r="A483" s="49">
        <v>939</v>
      </c>
      <c r="B483" s="50">
        <v>0.01</v>
      </c>
      <c r="C483" s="49" t="s">
        <v>2490</v>
      </c>
      <c r="D483" s="49" t="s">
        <v>2464</v>
      </c>
      <c r="E483" s="49" t="s">
        <v>2435</v>
      </c>
      <c r="F483" s="49" t="s">
        <v>2560</v>
      </c>
      <c r="G483" s="62" t="s">
        <v>2567</v>
      </c>
      <c r="H483" s="56" t="s">
        <v>2658</v>
      </c>
      <c r="I483">
        <v>8</v>
      </c>
    </row>
    <row r="484" spans="1:9" x14ac:dyDescent="0.25">
      <c r="A484" s="49">
        <v>1266</v>
      </c>
      <c r="B484" s="50">
        <v>0.01</v>
      </c>
      <c r="C484" s="49" t="s">
        <v>2396</v>
      </c>
      <c r="D484" s="49" t="s">
        <v>2464</v>
      </c>
      <c r="E484" s="49" t="s">
        <v>2435</v>
      </c>
      <c r="F484" s="49" t="s">
        <v>2560</v>
      </c>
      <c r="G484" s="62" t="s">
        <v>2567</v>
      </c>
      <c r="H484" s="56" t="s">
        <v>2658</v>
      </c>
      <c r="I484">
        <v>8</v>
      </c>
    </row>
    <row r="485" spans="1:9" x14ac:dyDescent="0.25">
      <c r="A485" s="49">
        <v>622</v>
      </c>
      <c r="B485" s="50">
        <v>0.01</v>
      </c>
      <c r="C485" s="49" t="s">
        <v>2463</v>
      </c>
      <c r="D485" s="49" t="s">
        <v>2464</v>
      </c>
      <c r="E485" s="49" t="s">
        <v>2436</v>
      </c>
      <c r="F485" s="49" t="s">
        <v>2560</v>
      </c>
      <c r="G485" s="62" t="s">
        <v>2568</v>
      </c>
      <c r="H485" s="56" t="s">
        <v>2658</v>
      </c>
      <c r="I485">
        <v>8</v>
      </c>
    </row>
    <row r="486" spans="1:9" x14ac:dyDescent="0.25">
      <c r="A486" s="49">
        <v>947</v>
      </c>
      <c r="B486" s="50">
        <v>0.01</v>
      </c>
      <c r="C486" s="49" t="s">
        <v>2490</v>
      </c>
      <c r="D486" s="49" t="s">
        <v>2464</v>
      </c>
      <c r="E486" s="49" t="s">
        <v>2436</v>
      </c>
      <c r="F486" s="49" t="s">
        <v>2560</v>
      </c>
      <c r="G486" s="62" t="s">
        <v>2568</v>
      </c>
      <c r="H486" s="56" t="s">
        <v>2658</v>
      </c>
      <c r="I486">
        <v>8</v>
      </c>
    </row>
    <row r="487" spans="1:9" x14ac:dyDescent="0.25">
      <c r="A487" s="49">
        <v>1274</v>
      </c>
      <c r="B487" s="50">
        <v>0.01</v>
      </c>
      <c r="C487" s="49" t="s">
        <v>2396</v>
      </c>
      <c r="D487" s="49" t="s">
        <v>2464</v>
      </c>
      <c r="E487" s="49" t="s">
        <v>2436</v>
      </c>
      <c r="F487" s="49" t="s">
        <v>2560</v>
      </c>
      <c r="G487" s="62" t="s">
        <v>2568</v>
      </c>
      <c r="H487" s="56" t="s">
        <v>2658</v>
      </c>
      <c r="I487">
        <v>8</v>
      </c>
    </row>
    <row r="488" spans="1:9" x14ac:dyDescent="0.25">
      <c r="A488" s="49">
        <v>707</v>
      </c>
      <c r="B488" s="50">
        <v>0.01</v>
      </c>
      <c r="C488" s="49" t="s">
        <v>2463</v>
      </c>
      <c r="D488" s="49" t="s">
        <v>2464</v>
      </c>
      <c r="E488" s="49" t="s">
        <v>2469</v>
      </c>
      <c r="F488" s="49" t="s">
        <v>2560</v>
      </c>
      <c r="G488" s="62" t="s">
        <v>2569</v>
      </c>
      <c r="H488" s="56" t="s">
        <v>2658</v>
      </c>
      <c r="I488">
        <v>8</v>
      </c>
    </row>
    <row r="489" spans="1:9" x14ac:dyDescent="0.25">
      <c r="A489" s="49">
        <v>1036</v>
      </c>
      <c r="B489" s="50">
        <v>0.01</v>
      </c>
      <c r="C489" s="49" t="s">
        <v>2490</v>
      </c>
      <c r="D489" s="49" t="s">
        <v>2464</v>
      </c>
      <c r="E489" s="49" t="s">
        <v>2469</v>
      </c>
      <c r="F489" s="49" t="s">
        <v>2560</v>
      </c>
      <c r="G489" s="62" t="s">
        <v>2569</v>
      </c>
      <c r="H489" s="56" t="s">
        <v>2658</v>
      </c>
      <c r="I489">
        <v>8</v>
      </c>
    </row>
    <row r="490" spans="1:9" x14ac:dyDescent="0.25">
      <c r="A490" s="49">
        <v>1363</v>
      </c>
      <c r="B490" s="50">
        <v>0.01</v>
      </c>
      <c r="C490" s="49" t="s">
        <v>2396</v>
      </c>
      <c r="D490" s="49" t="s">
        <v>2464</v>
      </c>
      <c r="E490" s="49" t="s">
        <v>2469</v>
      </c>
      <c r="F490" s="49" t="s">
        <v>2560</v>
      </c>
      <c r="G490" s="62" t="s">
        <v>2569</v>
      </c>
      <c r="H490" s="56" t="s">
        <v>2658</v>
      </c>
      <c r="I490">
        <v>8</v>
      </c>
    </row>
    <row r="491" spans="1:9" x14ac:dyDescent="0.25">
      <c r="A491" s="49">
        <v>720</v>
      </c>
      <c r="B491" s="50">
        <v>0.01</v>
      </c>
      <c r="C491" s="49" t="s">
        <v>2463</v>
      </c>
      <c r="D491" s="49" t="s">
        <v>2464</v>
      </c>
      <c r="E491" s="49" t="s">
        <v>2470</v>
      </c>
      <c r="F491" s="49" t="s">
        <v>2560</v>
      </c>
      <c r="G491" s="62" t="s">
        <v>2570</v>
      </c>
      <c r="H491" s="56" t="s">
        <v>2658</v>
      </c>
      <c r="I491">
        <v>8</v>
      </c>
    </row>
    <row r="492" spans="1:9" x14ac:dyDescent="0.25">
      <c r="A492" s="49">
        <v>1049</v>
      </c>
      <c r="B492" s="50">
        <v>0.01</v>
      </c>
      <c r="C492" s="49" t="s">
        <v>2490</v>
      </c>
      <c r="D492" s="49" t="s">
        <v>2464</v>
      </c>
      <c r="E492" s="49" t="s">
        <v>2470</v>
      </c>
      <c r="F492" s="49" t="s">
        <v>2560</v>
      </c>
      <c r="G492" s="62" t="s">
        <v>2570</v>
      </c>
      <c r="H492" s="56" t="s">
        <v>2658</v>
      </c>
      <c r="I492">
        <v>8</v>
      </c>
    </row>
    <row r="493" spans="1:9" x14ac:dyDescent="0.25">
      <c r="A493" s="49">
        <v>1376</v>
      </c>
      <c r="B493" s="50">
        <v>0.01</v>
      </c>
      <c r="C493" s="49" t="s">
        <v>2396</v>
      </c>
      <c r="D493" s="49" t="s">
        <v>2464</v>
      </c>
      <c r="E493" s="49" t="s">
        <v>2470</v>
      </c>
      <c r="F493" s="49" t="s">
        <v>2560</v>
      </c>
      <c r="G493" s="62" t="s">
        <v>2570</v>
      </c>
      <c r="H493" s="56" t="s">
        <v>2658</v>
      </c>
      <c r="I493">
        <v>8</v>
      </c>
    </row>
    <row r="494" spans="1:9" x14ac:dyDescent="0.25">
      <c r="A494" s="49">
        <v>496</v>
      </c>
      <c r="B494" s="50">
        <v>0.01</v>
      </c>
      <c r="C494" s="49" t="s">
        <v>2463</v>
      </c>
      <c r="D494" s="49" t="s">
        <v>2464</v>
      </c>
      <c r="E494" s="49" t="s">
        <v>2405</v>
      </c>
      <c r="F494" s="49" t="s">
        <v>2560</v>
      </c>
      <c r="G494" s="62" t="s">
        <v>2571</v>
      </c>
      <c r="H494" s="56" t="s">
        <v>2658</v>
      </c>
      <c r="I494">
        <v>8</v>
      </c>
    </row>
    <row r="495" spans="1:9" x14ac:dyDescent="0.25">
      <c r="A495" s="49">
        <v>837</v>
      </c>
      <c r="B495" s="50">
        <v>0.01</v>
      </c>
      <c r="C495" s="49" t="s">
        <v>2490</v>
      </c>
      <c r="D495" s="49" t="s">
        <v>2464</v>
      </c>
      <c r="E495" s="49" t="s">
        <v>2405</v>
      </c>
      <c r="F495" s="49" t="s">
        <v>2560</v>
      </c>
      <c r="G495" s="62" t="s">
        <v>2571</v>
      </c>
      <c r="H495" s="56" t="s">
        <v>2658</v>
      </c>
      <c r="I495">
        <v>8</v>
      </c>
    </row>
    <row r="496" spans="1:9" s="69" customFormat="1" x14ac:dyDescent="0.25">
      <c r="A496" s="49">
        <v>1166</v>
      </c>
      <c r="B496" s="50">
        <v>0.01</v>
      </c>
      <c r="C496" s="49" t="s">
        <v>2396</v>
      </c>
      <c r="D496" s="49" t="s">
        <v>2464</v>
      </c>
      <c r="E496" s="49" t="s">
        <v>2405</v>
      </c>
      <c r="F496" s="49" t="s">
        <v>2560</v>
      </c>
      <c r="G496" s="62" t="s">
        <v>2571</v>
      </c>
      <c r="H496" s="56" t="s">
        <v>2658</v>
      </c>
      <c r="I496">
        <v>8</v>
      </c>
    </row>
    <row r="497" spans="1:9" s="69" customFormat="1" x14ac:dyDescent="0.25">
      <c r="A497" s="49">
        <v>407</v>
      </c>
      <c r="B497" s="50">
        <v>0.01</v>
      </c>
      <c r="C497" s="49" t="s">
        <v>2463</v>
      </c>
      <c r="D497" s="49" t="s">
        <v>2464</v>
      </c>
      <c r="E497" s="49" t="s">
        <v>2404</v>
      </c>
      <c r="F497" s="49" t="s">
        <v>2560</v>
      </c>
      <c r="G497" s="62" t="s">
        <v>2572</v>
      </c>
      <c r="H497" s="56" t="s">
        <v>2658</v>
      </c>
      <c r="I497">
        <v>8</v>
      </c>
    </row>
    <row r="498" spans="1:9" s="69" customFormat="1" x14ac:dyDescent="0.25">
      <c r="A498" s="49">
        <v>748</v>
      </c>
      <c r="B498" s="50">
        <v>0.01</v>
      </c>
      <c r="C498" s="49" t="s">
        <v>2490</v>
      </c>
      <c r="D498" s="49" t="s">
        <v>2464</v>
      </c>
      <c r="E498" s="49" t="s">
        <v>2404</v>
      </c>
      <c r="F498" s="49" t="s">
        <v>2560</v>
      </c>
      <c r="G498" s="62" t="s">
        <v>2572</v>
      </c>
      <c r="H498" s="56" t="s">
        <v>2658</v>
      </c>
      <c r="I498">
        <v>8</v>
      </c>
    </row>
    <row r="499" spans="1:9" x14ac:dyDescent="0.25">
      <c r="A499" s="49">
        <v>1077</v>
      </c>
      <c r="B499" s="50">
        <v>0.01</v>
      </c>
      <c r="C499" s="49" t="s">
        <v>2396</v>
      </c>
      <c r="D499" s="49" t="s">
        <v>2464</v>
      </c>
      <c r="E499" s="49" t="s">
        <v>2404</v>
      </c>
      <c r="F499" s="49" t="s">
        <v>2560</v>
      </c>
      <c r="G499" s="62" t="s">
        <v>2572</v>
      </c>
      <c r="H499" s="56" t="s">
        <v>2658</v>
      </c>
      <c r="I499">
        <v>8</v>
      </c>
    </row>
    <row r="500" spans="1:9" x14ac:dyDescent="0.25">
      <c r="A500" s="49">
        <v>423</v>
      </c>
      <c r="B500" s="50">
        <v>0.01</v>
      </c>
      <c r="C500" s="49" t="s">
        <v>2463</v>
      </c>
      <c r="D500" s="49" t="s">
        <v>2464</v>
      </c>
      <c r="E500" s="49" t="s">
        <v>2406</v>
      </c>
      <c r="F500" s="49" t="s">
        <v>2560</v>
      </c>
      <c r="G500" s="62" t="s">
        <v>2573</v>
      </c>
      <c r="H500" s="56" t="s">
        <v>2658</v>
      </c>
      <c r="I500">
        <v>8</v>
      </c>
    </row>
    <row r="501" spans="1:9" x14ac:dyDescent="0.25">
      <c r="A501" s="49">
        <v>764</v>
      </c>
      <c r="B501" s="50">
        <v>0.01</v>
      </c>
      <c r="C501" s="49" t="s">
        <v>2490</v>
      </c>
      <c r="D501" s="49" t="s">
        <v>2464</v>
      </c>
      <c r="E501" s="49" t="s">
        <v>2406</v>
      </c>
      <c r="F501" s="49" t="s">
        <v>2560</v>
      </c>
      <c r="G501" s="62" t="s">
        <v>2573</v>
      </c>
      <c r="H501" s="56" t="s">
        <v>2658</v>
      </c>
      <c r="I501">
        <v>8</v>
      </c>
    </row>
    <row r="502" spans="1:9" s="69" customFormat="1" x14ac:dyDescent="0.25">
      <c r="A502" s="49">
        <v>1093</v>
      </c>
      <c r="B502" s="50">
        <v>0.01</v>
      </c>
      <c r="C502" s="49" t="s">
        <v>2396</v>
      </c>
      <c r="D502" s="49" t="s">
        <v>2464</v>
      </c>
      <c r="E502" s="49" t="s">
        <v>2406</v>
      </c>
      <c r="F502" s="49" t="s">
        <v>2560</v>
      </c>
      <c r="G502" s="62" t="s">
        <v>2573</v>
      </c>
      <c r="H502" s="56" t="s">
        <v>2658</v>
      </c>
      <c r="I502">
        <v>8</v>
      </c>
    </row>
    <row r="503" spans="1:9" s="69" customFormat="1" x14ac:dyDescent="0.25">
      <c r="A503" s="49">
        <v>482</v>
      </c>
      <c r="B503" s="50">
        <v>0.01</v>
      </c>
      <c r="C503" s="49" t="s">
        <v>2463</v>
      </c>
      <c r="D503" s="49" t="s">
        <v>2464</v>
      </c>
      <c r="E503" s="49" t="s">
        <v>2415</v>
      </c>
      <c r="F503" s="49" t="s">
        <v>2560</v>
      </c>
      <c r="G503" s="62" t="s">
        <v>2574</v>
      </c>
      <c r="H503" s="56" t="s">
        <v>2658</v>
      </c>
      <c r="I503">
        <v>8</v>
      </c>
    </row>
    <row r="504" spans="1:9" s="69" customFormat="1" x14ac:dyDescent="0.25">
      <c r="A504" s="49">
        <v>823</v>
      </c>
      <c r="B504" s="50">
        <v>0.01</v>
      </c>
      <c r="C504" s="49" t="s">
        <v>2490</v>
      </c>
      <c r="D504" s="49" t="s">
        <v>2464</v>
      </c>
      <c r="E504" s="49" t="s">
        <v>2415</v>
      </c>
      <c r="F504" s="49" t="s">
        <v>2560</v>
      </c>
      <c r="G504" s="62" t="s">
        <v>2574</v>
      </c>
      <c r="H504" s="56" t="s">
        <v>2658</v>
      </c>
      <c r="I504">
        <v>8</v>
      </c>
    </row>
    <row r="505" spans="1:9" s="69" customFormat="1" x14ac:dyDescent="0.25">
      <c r="A505" s="49">
        <v>1152</v>
      </c>
      <c r="B505" s="50">
        <v>0.01</v>
      </c>
      <c r="C505" s="49" t="s">
        <v>2396</v>
      </c>
      <c r="D505" s="49" t="s">
        <v>2464</v>
      </c>
      <c r="E505" s="49" t="s">
        <v>2415</v>
      </c>
      <c r="F505" s="49" t="s">
        <v>2560</v>
      </c>
      <c r="G505" s="62" t="s">
        <v>2574</v>
      </c>
      <c r="H505" s="56" t="s">
        <v>2658</v>
      </c>
      <c r="I505">
        <v>8</v>
      </c>
    </row>
    <row r="506" spans="1:9" s="69" customFormat="1" x14ac:dyDescent="0.25">
      <c r="A506" s="49">
        <v>445</v>
      </c>
      <c r="B506" s="50">
        <v>0.01</v>
      </c>
      <c r="C506" s="49" t="s">
        <v>2463</v>
      </c>
      <c r="D506" s="49" t="s">
        <v>2464</v>
      </c>
      <c r="E506" s="49" t="s">
        <v>2408</v>
      </c>
      <c r="F506" s="49" t="s">
        <v>2560</v>
      </c>
      <c r="G506" s="62" t="s">
        <v>2575</v>
      </c>
      <c r="H506" s="56" t="s">
        <v>2658</v>
      </c>
      <c r="I506">
        <v>8</v>
      </c>
    </row>
    <row r="507" spans="1:9" s="69" customFormat="1" x14ac:dyDescent="0.25">
      <c r="A507" s="49">
        <v>786</v>
      </c>
      <c r="B507" s="50">
        <v>0.01</v>
      </c>
      <c r="C507" s="49" t="s">
        <v>2490</v>
      </c>
      <c r="D507" s="49" t="s">
        <v>2464</v>
      </c>
      <c r="E507" s="49" t="s">
        <v>2408</v>
      </c>
      <c r="F507" s="49" t="s">
        <v>2560</v>
      </c>
      <c r="G507" s="62" t="s">
        <v>2575</v>
      </c>
      <c r="H507" s="56" t="s">
        <v>2658</v>
      </c>
      <c r="I507">
        <v>8</v>
      </c>
    </row>
    <row r="508" spans="1:9" s="69" customFormat="1" x14ac:dyDescent="0.25">
      <c r="A508" s="49">
        <v>1115</v>
      </c>
      <c r="B508" s="50">
        <v>0.01</v>
      </c>
      <c r="C508" s="49" t="s">
        <v>2396</v>
      </c>
      <c r="D508" s="49" t="s">
        <v>2464</v>
      </c>
      <c r="E508" s="49" t="s">
        <v>2408</v>
      </c>
      <c r="F508" s="49" t="s">
        <v>2560</v>
      </c>
      <c r="G508" s="62" t="s">
        <v>2575</v>
      </c>
      <c r="H508" s="56" t="s">
        <v>2658</v>
      </c>
      <c r="I508">
        <v>8</v>
      </c>
    </row>
    <row r="509" spans="1:9" s="69" customFormat="1" x14ac:dyDescent="0.25">
      <c r="A509" s="49">
        <v>511</v>
      </c>
      <c r="B509" s="50">
        <v>0.01</v>
      </c>
      <c r="C509" s="49" t="s">
        <v>2463</v>
      </c>
      <c r="D509" s="49" t="s">
        <v>2464</v>
      </c>
      <c r="E509" s="49" t="s">
        <v>2416</v>
      </c>
      <c r="F509" s="49" t="s">
        <v>2560</v>
      </c>
      <c r="G509" s="62" t="s">
        <v>2576</v>
      </c>
      <c r="H509" s="56" t="s">
        <v>2658</v>
      </c>
      <c r="I509">
        <v>8</v>
      </c>
    </row>
    <row r="510" spans="1:9" s="69" customFormat="1" x14ac:dyDescent="0.25">
      <c r="A510" s="49">
        <v>852</v>
      </c>
      <c r="B510" s="50">
        <v>0.01</v>
      </c>
      <c r="C510" s="49" t="s">
        <v>2490</v>
      </c>
      <c r="D510" s="49" t="s">
        <v>2464</v>
      </c>
      <c r="E510" s="49" t="s">
        <v>2416</v>
      </c>
      <c r="F510" s="49" t="s">
        <v>2560</v>
      </c>
      <c r="G510" s="62" t="s">
        <v>2576</v>
      </c>
      <c r="H510" s="56" t="s">
        <v>2658</v>
      </c>
      <c r="I510">
        <v>8</v>
      </c>
    </row>
    <row r="511" spans="1:9" s="69" customFormat="1" x14ac:dyDescent="0.25">
      <c r="A511" s="49">
        <v>1181</v>
      </c>
      <c r="B511" s="50">
        <v>0.01</v>
      </c>
      <c r="C511" s="49" t="s">
        <v>2396</v>
      </c>
      <c r="D511" s="49" t="s">
        <v>2464</v>
      </c>
      <c r="E511" s="49" t="s">
        <v>2416</v>
      </c>
      <c r="F511" s="49" t="s">
        <v>2560</v>
      </c>
      <c r="G511" s="62" t="s">
        <v>2576</v>
      </c>
      <c r="H511" s="56" t="s">
        <v>2658</v>
      </c>
      <c r="I511">
        <v>8</v>
      </c>
    </row>
    <row r="512" spans="1:9" s="69" customFormat="1" x14ac:dyDescent="0.25">
      <c r="A512" s="49">
        <v>713</v>
      </c>
      <c r="B512" s="50">
        <v>0.01</v>
      </c>
      <c r="C512" s="49" t="s">
        <v>2463</v>
      </c>
      <c r="D512" s="49" t="s">
        <v>2464</v>
      </c>
      <c r="E512" s="49" t="s">
        <v>2471</v>
      </c>
      <c r="F512" s="49" t="s">
        <v>2560</v>
      </c>
      <c r="G512" s="62" t="s">
        <v>2577</v>
      </c>
      <c r="H512" s="56" t="s">
        <v>2658</v>
      </c>
      <c r="I512">
        <v>8</v>
      </c>
    </row>
    <row r="513" spans="1:9" s="69" customFormat="1" x14ac:dyDescent="0.25">
      <c r="A513" s="49">
        <v>1042</v>
      </c>
      <c r="B513" s="50">
        <v>0.01</v>
      </c>
      <c r="C513" s="49" t="s">
        <v>2490</v>
      </c>
      <c r="D513" s="49" t="s">
        <v>2464</v>
      </c>
      <c r="E513" s="49" t="s">
        <v>2471</v>
      </c>
      <c r="F513" s="49" t="s">
        <v>2560</v>
      </c>
      <c r="G513" s="62" t="s">
        <v>2577</v>
      </c>
      <c r="H513" s="56" t="s">
        <v>2658</v>
      </c>
      <c r="I513">
        <v>8</v>
      </c>
    </row>
    <row r="514" spans="1:9" s="69" customFormat="1" x14ac:dyDescent="0.25">
      <c r="A514" s="49">
        <v>1369</v>
      </c>
      <c r="B514" s="50">
        <v>0.01</v>
      </c>
      <c r="C514" s="49" t="s">
        <v>2396</v>
      </c>
      <c r="D514" s="49" t="s">
        <v>2464</v>
      </c>
      <c r="E514" s="49" t="s">
        <v>2471</v>
      </c>
      <c r="F514" s="49" t="s">
        <v>2560</v>
      </c>
      <c r="G514" s="62" t="s">
        <v>2577</v>
      </c>
      <c r="H514" s="56" t="s">
        <v>2658</v>
      </c>
      <c r="I514">
        <v>8</v>
      </c>
    </row>
    <row r="515" spans="1:9" s="69" customFormat="1" x14ac:dyDescent="0.25">
      <c r="A515" s="49">
        <v>692</v>
      </c>
      <c r="B515" s="50">
        <v>0.01</v>
      </c>
      <c r="C515" s="49" t="s">
        <v>2463</v>
      </c>
      <c r="D515" s="49" t="s">
        <v>2464</v>
      </c>
      <c r="E515" s="49" t="s">
        <v>2453</v>
      </c>
      <c r="F515" s="49" t="s">
        <v>2560</v>
      </c>
      <c r="G515" s="62" t="s">
        <v>2578</v>
      </c>
      <c r="H515" s="56" t="s">
        <v>2658</v>
      </c>
      <c r="I515">
        <v>8</v>
      </c>
    </row>
    <row r="516" spans="1:9" s="69" customFormat="1" x14ac:dyDescent="0.25">
      <c r="A516" s="49">
        <v>1021</v>
      </c>
      <c r="B516" s="50">
        <v>0.01</v>
      </c>
      <c r="C516" s="49" t="s">
        <v>2490</v>
      </c>
      <c r="D516" s="49" t="s">
        <v>2464</v>
      </c>
      <c r="E516" s="49" t="s">
        <v>2453</v>
      </c>
      <c r="F516" s="49" t="s">
        <v>2560</v>
      </c>
      <c r="G516" s="62" t="s">
        <v>2578</v>
      </c>
      <c r="H516" s="56" t="s">
        <v>2658</v>
      </c>
      <c r="I516">
        <v>8</v>
      </c>
    </row>
    <row r="517" spans="1:9" s="69" customFormat="1" x14ac:dyDescent="0.25">
      <c r="A517" s="49">
        <v>1348</v>
      </c>
      <c r="B517" s="50">
        <v>0.01</v>
      </c>
      <c r="C517" s="49" t="s">
        <v>2396</v>
      </c>
      <c r="D517" s="49" t="s">
        <v>2464</v>
      </c>
      <c r="E517" s="49" t="s">
        <v>2453</v>
      </c>
      <c r="F517" s="49" t="s">
        <v>2560</v>
      </c>
      <c r="G517" s="62" t="s">
        <v>2578</v>
      </c>
      <c r="H517" s="56" t="s">
        <v>2658</v>
      </c>
      <c r="I517">
        <v>8</v>
      </c>
    </row>
    <row r="518" spans="1:9" s="69" customFormat="1" x14ac:dyDescent="0.25">
      <c r="A518" s="49">
        <v>587</v>
      </c>
      <c r="B518" s="50">
        <v>0.01</v>
      </c>
      <c r="C518" s="49" t="s">
        <v>2463</v>
      </c>
      <c r="D518" s="49" t="s">
        <v>2468</v>
      </c>
      <c r="E518" s="49" t="s">
        <v>2432</v>
      </c>
      <c r="F518" s="49" t="s">
        <v>2559</v>
      </c>
      <c r="G518" s="62" t="s">
        <v>2585</v>
      </c>
      <c r="H518" s="56" t="s">
        <v>2658</v>
      </c>
      <c r="I518">
        <v>8</v>
      </c>
    </row>
    <row r="519" spans="1:9" s="69" customFormat="1" x14ac:dyDescent="0.25">
      <c r="A519" s="49">
        <v>921</v>
      </c>
      <c r="B519" s="50">
        <v>0.01</v>
      </c>
      <c r="C519" s="49" t="s">
        <v>2490</v>
      </c>
      <c r="D519" s="49" t="s">
        <v>2468</v>
      </c>
      <c r="E519" s="49" t="s">
        <v>2432</v>
      </c>
      <c r="F519" s="49" t="s">
        <v>2559</v>
      </c>
      <c r="G519" s="62" t="s">
        <v>2585</v>
      </c>
      <c r="H519" s="56" t="s">
        <v>2658</v>
      </c>
      <c r="I519">
        <v>8</v>
      </c>
    </row>
    <row r="520" spans="1:9" s="69" customFormat="1" x14ac:dyDescent="0.25">
      <c r="A520" s="49">
        <v>1248</v>
      </c>
      <c r="B520" s="50">
        <v>0.01</v>
      </c>
      <c r="C520" s="49" t="s">
        <v>2396</v>
      </c>
      <c r="D520" s="49" t="s">
        <v>2468</v>
      </c>
      <c r="E520" s="49" t="s">
        <v>2432</v>
      </c>
      <c r="F520" s="49" t="s">
        <v>2559</v>
      </c>
      <c r="G520" s="62" t="s">
        <v>2585</v>
      </c>
      <c r="H520" s="56" t="s">
        <v>2658</v>
      </c>
      <c r="I520">
        <v>8</v>
      </c>
    </row>
    <row r="521" spans="1:9" s="69" customFormat="1" x14ac:dyDescent="0.25">
      <c r="A521" s="49">
        <v>584</v>
      </c>
      <c r="B521" s="50">
        <v>0.01</v>
      </c>
      <c r="C521" s="49" t="s">
        <v>2463</v>
      </c>
      <c r="D521" s="49" t="s">
        <v>2468</v>
      </c>
      <c r="E521" s="49" t="s">
        <v>2431</v>
      </c>
      <c r="F521" s="49" t="s">
        <v>2559</v>
      </c>
      <c r="G521" s="62" t="s">
        <v>2586</v>
      </c>
      <c r="H521" s="56" t="s">
        <v>2658</v>
      </c>
      <c r="I521">
        <v>8</v>
      </c>
    </row>
    <row r="522" spans="1:9" s="69" customFormat="1" x14ac:dyDescent="0.25">
      <c r="A522" s="49">
        <v>918</v>
      </c>
      <c r="B522" s="50">
        <v>0.01</v>
      </c>
      <c r="C522" s="49" t="s">
        <v>2490</v>
      </c>
      <c r="D522" s="49" t="s">
        <v>2468</v>
      </c>
      <c r="E522" s="49" t="s">
        <v>2431</v>
      </c>
      <c r="F522" s="49" t="s">
        <v>2559</v>
      </c>
      <c r="G522" s="62" t="s">
        <v>2586</v>
      </c>
      <c r="H522" s="56" t="s">
        <v>2658</v>
      </c>
      <c r="I522">
        <v>8</v>
      </c>
    </row>
    <row r="523" spans="1:9" s="69" customFormat="1" x14ac:dyDescent="0.25">
      <c r="A523" s="49">
        <v>1245</v>
      </c>
      <c r="B523" s="50">
        <v>0.01</v>
      </c>
      <c r="C523" s="49" t="s">
        <v>2396</v>
      </c>
      <c r="D523" s="49" t="s">
        <v>2468</v>
      </c>
      <c r="E523" s="49" t="s">
        <v>2431</v>
      </c>
      <c r="F523" s="49" t="s">
        <v>2559</v>
      </c>
      <c r="G523" s="62" t="s">
        <v>2586</v>
      </c>
      <c r="H523" s="56" t="s">
        <v>2658</v>
      </c>
      <c r="I523">
        <v>8</v>
      </c>
    </row>
    <row r="524" spans="1:9" s="69" customFormat="1" x14ac:dyDescent="0.25">
      <c r="A524" s="49">
        <v>599</v>
      </c>
      <c r="B524" s="50">
        <v>0.01</v>
      </c>
      <c r="C524" s="49" t="s">
        <v>2463</v>
      </c>
      <c r="D524" s="49" t="s">
        <v>2468</v>
      </c>
      <c r="E524" s="49" t="s">
        <v>2434</v>
      </c>
      <c r="F524" s="49" t="s">
        <v>2559</v>
      </c>
      <c r="G524" s="62" t="s">
        <v>2587</v>
      </c>
      <c r="H524" s="56" t="s">
        <v>2658</v>
      </c>
      <c r="I524">
        <v>8</v>
      </c>
    </row>
    <row r="525" spans="1:9" s="69" customFormat="1" x14ac:dyDescent="0.25">
      <c r="A525" s="49">
        <v>932</v>
      </c>
      <c r="B525" s="50">
        <v>0.01</v>
      </c>
      <c r="C525" s="49" t="s">
        <v>2490</v>
      </c>
      <c r="D525" s="49" t="s">
        <v>2468</v>
      </c>
      <c r="E525" s="49" t="s">
        <v>2434</v>
      </c>
      <c r="F525" s="49" t="s">
        <v>2559</v>
      </c>
      <c r="G525" s="62" t="s">
        <v>2587</v>
      </c>
      <c r="H525" s="56" t="s">
        <v>2658</v>
      </c>
      <c r="I525">
        <v>8</v>
      </c>
    </row>
    <row r="526" spans="1:9" x14ac:dyDescent="0.25">
      <c r="A526" s="49">
        <v>1259</v>
      </c>
      <c r="B526" s="50">
        <v>0.01</v>
      </c>
      <c r="C526" s="49" t="s">
        <v>2396</v>
      </c>
      <c r="D526" s="49" t="s">
        <v>2468</v>
      </c>
      <c r="E526" s="49" t="s">
        <v>2434</v>
      </c>
      <c r="F526" s="49" t="s">
        <v>2559</v>
      </c>
      <c r="G526" s="62" t="s">
        <v>2587</v>
      </c>
      <c r="H526" s="56" t="s">
        <v>2658</v>
      </c>
      <c r="I526">
        <v>8</v>
      </c>
    </row>
    <row r="527" spans="1:9" x14ac:dyDescent="0.25">
      <c r="A527" s="49">
        <v>697</v>
      </c>
      <c r="B527" s="50">
        <v>0.01</v>
      </c>
      <c r="C527" s="49" t="s">
        <v>2463</v>
      </c>
      <c r="D527" s="49" t="s">
        <v>2468</v>
      </c>
      <c r="E527" s="49" t="s">
        <v>2465</v>
      </c>
      <c r="F527" s="49" t="s">
        <v>2559</v>
      </c>
      <c r="G527" s="62" t="s">
        <v>2588</v>
      </c>
      <c r="H527" s="56" t="s">
        <v>2658</v>
      </c>
      <c r="I527">
        <v>8</v>
      </c>
    </row>
    <row r="528" spans="1:9" x14ac:dyDescent="0.25">
      <c r="A528" s="49">
        <v>1026</v>
      </c>
      <c r="B528" s="50">
        <v>0.01</v>
      </c>
      <c r="C528" s="49" t="s">
        <v>2490</v>
      </c>
      <c r="D528" s="49" t="s">
        <v>2468</v>
      </c>
      <c r="E528" s="49" t="s">
        <v>2465</v>
      </c>
      <c r="F528" s="49" t="s">
        <v>2559</v>
      </c>
      <c r="G528" s="62" t="s">
        <v>2588</v>
      </c>
      <c r="H528" s="56" t="s">
        <v>2658</v>
      </c>
      <c r="I528">
        <v>8</v>
      </c>
    </row>
    <row r="529" spans="1:9" x14ac:dyDescent="0.25">
      <c r="A529" s="49">
        <v>1353</v>
      </c>
      <c r="B529" s="50">
        <v>0.01</v>
      </c>
      <c r="C529" s="49" t="s">
        <v>2396</v>
      </c>
      <c r="D529" s="49" t="s">
        <v>2468</v>
      </c>
      <c r="E529" s="49" t="s">
        <v>2465</v>
      </c>
      <c r="F529" s="49" t="s">
        <v>2559</v>
      </c>
      <c r="G529" s="62" t="s">
        <v>2588</v>
      </c>
      <c r="H529" s="56" t="s">
        <v>2658</v>
      </c>
      <c r="I529">
        <v>8</v>
      </c>
    </row>
    <row r="530" spans="1:9" x14ac:dyDescent="0.25">
      <c r="A530" s="49">
        <v>729</v>
      </c>
      <c r="B530" s="50">
        <v>0.01</v>
      </c>
      <c r="C530" s="49" t="s">
        <v>2463</v>
      </c>
      <c r="D530" s="49" t="s">
        <v>2468</v>
      </c>
      <c r="E530" s="49" t="s">
        <v>2467</v>
      </c>
      <c r="F530" s="49" t="s">
        <v>2559</v>
      </c>
      <c r="G530" s="62" t="s">
        <v>2590</v>
      </c>
      <c r="H530" s="56" t="s">
        <v>2658</v>
      </c>
      <c r="I530">
        <v>8</v>
      </c>
    </row>
    <row r="531" spans="1:9" x14ac:dyDescent="0.25">
      <c r="A531" s="49">
        <v>1058</v>
      </c>
      <c r="B531" s="50">
        <v>0.01</v>
      </c>
      <c r="C531" s="49" t="s">
        <v>2490</v>
      </c>
      <c r="D531" s="49" t="s">
        <v>2468</v>
      </c>
      <c r="E531" s="49" t="s">
        <v>2467</v>
      </c>
      <c r="F531" s="49" t="s">
        <v>2559</v>
      </c>
      <c r="G531" s="62" t="s">
        <v>2590</v>
      </c>
      <c r="H531" s="56" t="s">
        <v>2658</v>
      </c>
      <c r="I531">
        <v>8</v>
      </c>
    </row>
    <row r="532" spans="1:9" x14ac:dyDescent="0.25">
      <c r="A532" s="49">
        <v>1385</v>
      </c>
      <c r="B532" s="50">
        <v>0.01</v>
      </c>
      <c r="C532" s="49" t="s">
        <v>2396</v>
      </c>
      <c r="D532" s="49" t="s">
        <v>2468</v>
      </c>
      <c r="E532" s="49" t="s">
        <v>2467</v>
      </c>
      <c r="F532" s="49" t="s">
        <v>2559</v>
      </c>
      <c r="G532" s="62" t="s">
        <v>2590</v>
      </c>
      <c r="H532" s="56" t="s">
        <v>2658</v>
      </c>
      <c r="I532">
        <v>8</v>
      </c>
    </row>
    <row r="533" spans="1:9" x14ac:dyDescent="0.25">
      <c r="A533" s="49">
        <v>522</v>
      </c>
      <c r="B533" s="50">
        <v>0.01</v>
      </c>
      <c r="C533" s="49" t="s">
        <v>2463</v>
      </c>
      <c r="D533" s="49" t="s">
        <v>2468</v>
      </c>
      <c r="E533" s="49" t="s">
        <v>2407</v>
      </c>
      <c r="F533" s="49" t="s">
        <v>2559</v>
      </c>
      <c r="G533" s="62" t="s">
        <v>2598</v>
      </c>
      <c r="H533" s="56" t="s">
        <v>2658</v>
      </c>
      <c r="I533">
        <v>8</v>
      </c>
    </row>
    <row r="534" spans="1:9" x14ac:dyDescent="0.25">
      <c r="A534" s="49">
        <v>863</v>
      </c>
      <c r="B534" s="50">
        <v>0.01</v>
      </c>
      <c r="C534" s="49" t="s">
        <v>2490</v>
      </c>
      <c r="D534" s="49" t="s">
        <v>2468</v>
      </c>
      <c r="E534" s="49" t="s">
        <v>2407</v>
      </c>
      <c r="F534" s="49" t="s">
        <v>2559</v>
      </c>
      <c r="G534" s="63" t="s">
        <v>2598</v>
      </c>
      <c r="H534" s="56" t="s">
        <v>2658</v>
      </c>
      <c r="I534">
        <v>8</v>
      </c>
    </row>
    <row r="535" spans="1:9" x14ac:dyDescent="0.25">
      <c r="A535" s="49">
        <v>1192</v>
      </c>
      <c r="B535" s="50">
        <v>0.01</v>
      </c>
      <c r="C535" s="49" t="s">
        <v>2396</v>
      </c>
      <c r="D535" s="49" t="s">
        <v>2468</v>
      </c>
      <c r="E535" s="49" t="s">
        <v>2407</v>
      </c>
      <c r="F535" s="49" t="s">
        <v>2559</v>
      </c>
      <c r="G535" s="63" t="s">
        <v>2598</v>
      </c>
      <c r="H535" s="56" t="s">
        <v>2658</v>
      </c>
      <c r="I535">
        <v>8</v>
      </c>
    </row>
    <row r="536" spans="1:9" x14ac:dyDescent="0.25">
      <c r="A536" s="49">
        <v>459</v>
      </c>
      <c r="B536" s="50">
        <v>0.01</v>
      </c>
      <c r="C536" s="49" t="s">
        <v>2463</v>
      </c>
      <c r="D536" s="49" t="s">
        <v>2468</v>
      </c>
      <c r="E536" s="49" t="s">
        <v>2403</v>
      </c>
      <c r="F536" s="49" t="s">
        <v>2559</v>
      </c>
      <c r="G536" s="63" t="s">
        <v>2599</v>
      </c>
      <c r="H536" s="56" t="s">
        <v>2658</v>
      </c>
      <c r="I536">
        <v>8</v>
      </c>
    </row>
    <row r="537" spans="1:9" x14ac:dyDescent="0.25">
      <c r="A537" s="49">
        <v>800</v>
      </c>
      <c r="B537" s="50">
        <v>0.01</v>
      </c>
      <c r="C537" s="49" t="s">
        <v>2490</v>
      </c>
      <c r="D537" s="49" t="s">
        <v>2468</v>
      </c>
      <c r="E537" s="49" t="s">
        <v>2403</v>
      </c>
      <c r="F537" s="49" t="s">
        <v>2559</v>
      </c>
      <c r="G537" s="63" t="s">
        <v>2599</v>
      </c>
      <c r="H537" s="56" t="s">
        <v>2658</v>
      </c>
      <c r="I537">
        <v>8</v>
      </c>
    </row>
    <row r="538" spans="1:9" x14ac:dyDescent="0.25">
      <c r="A538" s="49">
        <v>1129</v>
      </c>
      <c r="B538" s="50">
        <v>0.01</v>
      </c>
      <c r="C538" s="49" t="s">
        <v>2396</v>
      </c>
      <c r="D538" s="49" t="s">
        <v>2468</v>
      </c>
      <c r="E538" s="49" t="s">
        <v>2403</v>
      </c>
      <c r="F538" s="49" t="s">
        <v>2559</v>
      </c>
      <c r="G538" s="63" t="s">
        <v>2599</v>
      </c>
      <c r="H538" s="56" t="s">
        <v>2658</v>
      </c>
      <c r="I538">
        <v>8</v>
      </c>
    </row>
    <row r="539" spans="1:9" x14ac:dyDescent="0.25">
      <c r="A539" s="49">
        <v>422</v>
      </c>
      <c r="B539" s="50">
        <v>0.01</v>
      </c>
      <c r="C539" s="49" t="s">
        <v>2463</v>
      </c>
      <c r="D539" s="49" t="s">
        <v>2468</v>
      </c>
      <c r="E539" s="49" t="s">
        <v>2406</v>
      </c>
      <c r="F539" s="49" t="s">
        <v>2559</v>
      </c>
      <c r="G539" s="63" t="s">
        <v>2573</v>
      </c>
      <c r="H539" s="56" t="s">
        <v>2658</v>
      </c>
      <c r="I539">
        <v>8</v>
      </c>
    </row>
    <row r="540" spans="1:9" x14ac:dyDescent="0.25">
      <c r="A540" s="49">
        <v>763</v>
      </c>
      <c r="B540" s="50">
        <v>0.01</v>
      </c>
      <c r="C540" s="49" t="s">
        <v>2490</v>
      </c>
      <c r="D540" s="49" t="s">
        <v>2468</v>
      </c>
      <c r="E540" s="49" t="s">
        <v>2406</v>
      </c>
      <c r="F540" s="49" t="s">
        <v>2559</v>
      </c>
      <c r="G540" s="62" t="s">
        <v>2573</v>
      </c>
      <c r="H540" s="56" t="s">
        <v>2658</v>
      </c>
      <c r="I540">
        <v>8</v>
      </c>
    </row>
    <row r="541" spans="1:9" x14ac:dyDescent="0.25">
      <c r="A541" s="49">
        <v>1092</v>
      </c>
      <c r="B541" s="50">
        <v>0.01</v>
      </c>
      <c r="C541" s="49" t="s">
        <v>2396</v>
      </c>
      <c r="D541" s="49" t="s">
        <v>2468</v>
      </c>
      <c r="E541" s="49" t="s">
        <v>2406</v>
      </c>
      <c r="F541" s="49" t="s">
        <v>2559</v>
      </c>
      <c r="G541" s="62" t="s">
        <v>2573</v>
      </c>
      <c r="H541" s="56" t="s">
        <v>2658</v>
      </c>
      <c r="I541">
        <v>8</v>
      </c>
    </row>
    <row r="542" spans="1:9" x14ac:dyDescent="0.25">
      <c r="A542" s="49">
        <v>481</v>
      </c>
      <c r="B542" s="50">
        <v>0.01</v>
      </c>
      <c r="C542" s="49" t="s">
        <v>2463</v>
      </c>
      <c r="D542" s="49" t="s">
        <v>2468</v>
      </c>
      <c r="E542" s="49" t="s">
        <v>2415</v>
      </c>
      <c r="F542" s="49" t="s">
        <v>2559</v>
      </c>
      <c r="G542" s="62" t="s">
        <v>2574</v>
      </c>
      <c r="H542" s="56" t="s">
        <v>2658</v>
      </c>
      <c r="I542">
        <v>8</v>
      </c>
    </row>
    <row r="543" spans="1:9" x14ac:dyDescent="0.25">
      <c r="A543" s="49">
        <v>822</v>
      </c>
      <c r="B543" s="50">
        <v>0.01</v>
      </c>
      <c r="C543" s="49" t="s">
        <v>2490</v>
      </c>
      <c r="D543" s="49" t="s">
        <v>2468</v>
      </c>
      <c r="E543" s="49" t="s">
        <v>2415</v>
      </c>
      <c r="F543" s="49" t="s">
        <v>2559</v>
      </c>
      <c r="G543" s="62" t="s">
        <v>2574</v>
      </c>
      <c r="H543" s="56" t="s">
        <v>2658</v>
      </c>
      <c r="I543">
        <v>8</v>
      </c>
    </row>
    <row r="544" spans="1:9" x14ac:dyDescent="0.25">
      <c r="A544" s="49">
        <v>1151</v>
      </c>
      <c r="B544" s="50">
        <v>0.01</v>
      </c>
      <c r="C544" s="49" t="s">
        <v>2396</v>
      </c>
      <c r="D544" s="49" t="s">
        <v>2468</v>
      </c>
      <c r="E544" s="49" t="s">
        <v>2415</v>
      </c>
      <c r="F544" s="49" t="s">
        <v>2559</v>
      </c>
      <c r="G544" s="62" t="s">
        <v>2574</v>
      </c>
      <c r="H544" s="56" t="s">
        <v>2658</v>
      </c>
      <c r="I544">
        <v>8</v>
      </c>
    </row>
    <row r="545" spans="1:9" x14ac:dyDescent="0.25">
      <c r="A545" s="49">
        <v>444</v>
      </c>
      <c r="B545" s="50">
        <v>0.01</v>
      </c>
      <c r="C545" s="49" t="s">
        <v>2463</v>
      </c>
      <c r="D545" s="49" t="s">
        <v>2468</v>
      </c>
      <c r="E545" s="49" t="s">
        <v>2408</v>
      </c>
      <c r="F545" s="49" t="s">
        <v>2559</v>
      </c>
      <c r="G545" s="62" t="s">
        <v>2575</v>
      </c>
      <c r="H545" s="56" t="s">
        <v>2658</v>
      </c>
      <c r="I545">
        <v>8</v>
      </c>
    </row>
    <row r="546" spans="1:9" x14ac:dyDescent="0.25">
      <c r="A546" s="49">
        <v>785</v>
      </c>
      <c r="B546" s="50">
        <v>0.01</v>
      </c>
      <c r="C546" s="49" t="s">
        <v>2490</v>
      </c>
      <c r="D546" s="49" t="s">
        <v>2468</v>
      </c>
      <c r="E546" s="49" t="s">
        <v>2408</v>
      </c>
      <c r="F546" s="49" t="s">
        <v>2559</v>
      </c>
      <c r="G546" s="62" t="s">
        <v>2575</v>
      </c>
      <c r="H546" s="56" t="s">
        <v>2658</v>
      </c>
      <c r="I546">
        <v>8</v>
      </c>
    </row>
    <row r="547" spans="1:9" x14ac:dyDescent="0.25">
      <c r="A547" s="49">
        <v>1114</v>
      </c>
      <c r="B547" s="50">
        <v>0.01</v>
      </c>
      <c r="C547" s="49" t="s">
        <v>2396</v>
      </c>
      <c r="D547" s="49" t="s">
        <v>2468</v>
      </c>
      <c r="E547" s="49" t="s">
        <v>2408</v>
      </c>
      <c r="F547" s="49" t="s">
        <v>2559</v>
      </c>
      <c r="G547" s="62" t="s">
        <v>2575</v>
      </c>
      <c r="H547" s="56" t="s">
        <v>2658</v>
      </c>
      <c r="I547">
        <v>8</v>
      </c>
    </row>
    <row r="548" spans="1:9" x14ac:dyDescent="0.25">
      <c r="A548" s="49">
        <v>510</v>
      </c>
      <c r="B548" s="50">
        <v>0.01</v>
      </c>
      <c r="C548" s="49" t="s">
        <v>2463</v>
      </c>
      <c r="D548" s="49" t="s">
        <v>2468</v>
      </c>
      <c r="E548" s="49" t="s">
        <v>2416</v>
      </c>
      <c r="F548" s="49" t="s">
        <v>2559</v>
      </c>
      <c r="G548" s="62" t="s">
        <v>2576</v>
      </c>
      <c r="H548" s="56" t="s">
        <v>2658</v>
      </c>
      <c r="I548">
        <v>8</v>
      </c>
    </row>
    <row r="549" spans="1:9" x14ac:dyDescent="0.25">
      <c r="A549" s="49">
        <v>851</v>
      </c>
      <c r="B549" s="50">
        <v>0.01</v>
      </c>
      <c r="C549" s="49" t="s">
        <v>2490</v>
      </c>
      <c r="D549" s="49" t="s">
        <v>2468</v>
      </c>
      <c r="E549" s="49" t="s">
        <v>2416</v>
      </c>
      <c r="F549" s="49" t="s">
        <v>2559</v>
      </c>
      <c r="G549" s="62" t="s">
        <v>2576</v>
      </c>
      <c r="H549" s="56" t="s">
        <v>2658</v>
      </c>
      <c r="I549">
        <v>8</v>
      </c>
    </row>
    <row r="550" spans="1:9" x14ac:dyDescent="0.25">
      <c r="A550" s="49">
        <v>1180</v>
      </c>
      <c r="B550" s="50">
        <v>0.01</v>
      </c>
      <c r="C550" s="49" t="s">
        <v>2396</v>
      </c>
      <c r="D550" s="49" t="s">
        <v>2468</v>
      </c>
      <c r="E550" s="49" t="s">
        <v>2416</v>
      </c>
      <c r="F550" s="49" t="s">
        <v>2559</v>
      </c>
      <c r="G550" s="62" t="s">
        <v>2576</v>
      </c>
      <c r="H550" s="56" t="s">
        <v>2658</v>
      </c>
      <c r="I550">
        <v>8</v>
      </c>
    </row>
    <row r="551" spans="1:9" x14ac:dyDescent="0.25">
      <c r="A551" s="49">
        <v>701</v>
      </c>
      <c r="B551" s="50">
        <v>0.01</v>
      </c>
      <c r="C551" s="49" t="s">
        <v>2463</v>
      </c>
      <c r="D551" s="49" t="s">
        <v>2468</v>
      </c>
      <c r="E551" s="49" t="s">
        <v>2466</v>
      </c>
      <c r="F551" s="49" t="s">
        <v>2559</v>
      </c>
      <c r="G551" s="62" t="s">
        <v>2591</v>
      </c>
      <c r="H551" s="56" t="s">
        <v>2658</v>
      </c>
      <c r="I551">
        <v>8</v>
      </c>
    </row>
    <row r="552" spans="1:9" x14ac:dyDescent="0.25">
      <c r="A552" s="49">
        <v>1030</v>
      </c>
      <c r="B552" s="50">
        <v>0.01</v>
      </c>
      <c r="C552" s="49" t="s">
        <v>2490</v>
      </c>
      <c r="D552" s="49" t="s">
        <v>2468</v>
      </c>
      <c r="E552" s="49" t="s">
        <v>2466</v>
      </c>
      <c r="F552" s="49" t="s">
        <v>2559</v>
      </c>
      <c r="G552" s="62" t="s">
        <v>2591</v>
      </c>
      <c r="H552" s="56" t="s">
        <v>2658</v>
      </c>
      <c r="I552">
        <v>8</v>
      </c>
    </row>
    <row r="553" spans="1:9" x14ac:dyDescent="0.25">
      <c r="A553" s="49">
        <v>1357</v>
      </c>
      <c r="B553" s="50">
        <v>0.01</v>
      </c>
      <c r="C553" s="49" t="s">
        <v>2396</v>
      </c>
      <c r="D553" s="49" t="s">
        <v>2468</v>
      </c>
      <c r="E553" s="49" t="s">
        <v>2466</v>
      </c>
      <c r="F553" s="49" t="s">
        <v>2559</v>
      </c>
      <c r="G553" s="62" t="s">
        <v>2591</v>
      </c>
      <c r="H553" s="56" t="s">
        <v>2658</v>
      </c>
      <c r="I553">
        <v>8</v>
      </c>
    </row>
    <row r="554" spans="1:9" x14ac:dyDescent="0.25">
      <c r="A554" s="49">
        <v>678</v>
      </c>
      <c r="B554" s="50">
        <v>0.01</v>
      </c>
      <c r="C554" s="49" t="s">
        <v>2463</v>
      </c>
      <c r="D554" s="49" t="s">
        <v>2468</v>
      </c>
      <c r="E554" s="49" t="s">
        <v>2452</v>
      </c>
      <c r="F554" s="49" t="s">
        <v>2559</v>
      </c>
      <c r="G554" s="62" t="s">
        <v>2592</v>
      </c>
      <c r="H554" s="56" t="s">
        <v>2658</v>
      </c>
      <c r="I554">
        <v>8</v>
      </c>
    </row>
    <row r="555" spans="1:9" x14ac:dyDescent="0.25">
      <c r="A555" s="49">
        <v>1007</v>
      </c>
      <c r="B555" s="50">
        <v>0.01</v>
      </c>
      <c r="C555" s="49" t="s">
        <v>2490</v>
      </c>
      <c r="D555" s="49" t="s">
        <v>2468</v>
      </c>
      <c r="E555" s="49" t="s">
        <v>2452</v>
      </c>
      <c r="F555" s="49" t="s">
        <v>2559</v>
      </c>
      <c r="G555" s="62" t="s">
        <v>2592</v>
      </c>
      <c r="H555" s="56" t="s">
        <v>2658</v>
      </c>
      <c r="I555">
        <v>8</v>
      </c>
    </row>
    <row r="556" spans="1:9" x14ac:dyDescent="0.25">
      <c r="A556" s="49">
        <v>1334</v>
      </c>
      <c r="B556" s="50">
        <v>0.01</v>
      </c>
      <c r="C556" s="49" t="s">
        <v>2396</v>
      </c>
      <c r="D556" s="49" t="s">
        <v>2468</v>
      </c>
      <c r="E556" s="49" t="s">
        <v>2452</v>
      </c>
      <c r="F556" s="49" t="s">
        <v>2559</v>
      </c>
      <c r="G556" s="62" t="s">
        <v>2592</v>
      </c>
      <c r="H556" s="56" t="s">
        <v>2658</v>
      </c>
      <c r="I556">
        <v>8</v>
      </c>
    </row>
    <row r="557" spans="1:9" x14ac:dyDescent="0.25">
      <c r="A557" s="49">
        <v>719</v>
      </c>
      <c r="B557" s="50">
        <v>0.01</v>
      </c>
      <c r="C557" s="49" t="s">
        <v>2463</v>
      </c>
      <c r="D557" s="49" t="s">
        <v>2467</v>
      </c>
      <c r="E557" s="49" t="s">
        <v>2470</v>
      </c>
      <c r="F557" s="49" t="s">
        <v>2638</v>
      </c>
      <c r="G557" s="62" t="s">
        <v>2636</v>
      </c>
      <c r="H557" s="56" t="s">
        <v>2658</v>
      </c>
      <c r="I557">
        <v>8</v>
      </c>
    </row>
    <row r="558" spans="1:9" x14ac:dyDescent="0.25">
      <c r="A558" s="49">
        <v>1048</v>
      </c>
      <c r="B558" s="50">
        <v>0.01</v>
      </c>
      <c r="C558" s="49" t="s">
        <v>2490</v>
      </c>
      <c r="D558" s="49" t="s">
        <v>2467</v>
      </c>
      <c r="E558" s="49" t="s">
        <v>2470</v>
      </c>
      <c r="F558" s="49" t="s">
        <v>2638</v>
      </c>
      <c r="G558" s="62" t="s">
        <v>2636</v>
      </c>
      <c r="H558" s="56" t="s">
        <v>2658</v>
      </c>
      <c r="I558">
        <v>8</v>
      </c>
    </row>
    <row r="559" spans="1:9" x14ac:dyDescent="0.25">
      <c r="A559" s="49">
        <v>1375</v>
      </c>
      <c r="B559" s="50">
        <v>0.01</v>
      </c>
      <c r="C559" s="49" t="s">
        <v>2396</v>
      </c>
      <c r="D559" s="49" t="s">
        <v>2467</v>
      </c>
      <c r="E559" s="49" t="s">
        <v>2470</v>
      </c>
      <c r="F559" s="49" t="s">
        <v>2638</v>
      </c>
      <c r="G559" s="62" t="s">
        <v>2636</v>
      </c>
      <c r="H559" s="56" t="s">
        <v>2658</v>
      </c>
      <c r="I559">
        <v>8</v>
      </c>
    </row>
    <row r="560" spans="1:9" x14ac:dyDescent="0.25">
      <c r="A560" s="49">
        <v>712</v>
      </c>
      <c r="B560" s="50">
        <v>0.01</v>
      </c>
      <c r="C560" s="49" t="s">
        <v>2463</v>
      </c>
      <c r="D560" s="49" t="s">
        <v>2467</v>
      </c>
      <c r="E560" s="49" t="s">
        <v>2471</v>
      </c>
      <c r="F560" s="49" t="s">
        <v>2638</v>
      </c>
      <c r="G560" s="62" t="s">
        <v>2577</v>
      </c>
      <c r="H560" s="56" t="s">
        <v>2658</v>
      </c>
      <c r="I560">
        <v>8</v>
      </c>
    </row>
    <row r="561" spans="1:9" x14ac:dyDescent="0.25">
      <c r="A561" s="49">
        <v>1041</v>
      </c>
      <c r="B561" s="50">
        <v>0.01</v>
      </c>
      <c r="C561" s="49" t="s">
        <v>2490</v>
      </c>
      <c r="D561" s="49" t="s">
        <v>2467</v>
      </c>
      <c r="E561" s="49" t="s">
        <v>2471</v>
      </c>
      <c r="F561" s="49" t="s">
        <v>2638</v>
      </c>
      <c r="G561" s="62" t="s">
        <v>2577</v>
      </c>
      <c r="H561" s="56" t="s">
        <v>2658</v>
      </c>
      <c r="I561">
        <v>8</v>
      </c>
    </row>
    <row r="562" spans="1:9" x14ac:dyDescent="0.25">
      <c r="A562" s="49">
        <v>1368</v>
      </c>
      <c r="B562" s="50">
        <v>0.01</v>
      </c>
      <c r="C562" s="49" t="s">
        <v>2396</v>
      </c>
      <c r="D562" s="49" t="s">
        <v>2467</v>
      </c>
      <c r="E562" s="49" t="s">
        <v>2471</v>
      </c>
      <c r="F562" s="49" t="s">
        <v>2638</v>
      </c>
      <c r="G562" s="62" t="s">
        <v>2577</v>
      </c>
      <c r="H562" s="56" t="s">
        <v>2658</v>
      </c>
      <c r="I562">
        <v>8</v>
      </c>
    </row>
    <row r="563" spans="1:9" x14ac:dyDescent="0.25">
      <c r="A563" s="49">
        <v>691</v>
      </c>
      <c r="B563" s="50">
        <v>0.01</v>
      </c>
      <c r="C563" s="49" t="s">
        <v>2463</v>
      </c>
      <c r="D563" s="49" t="s">
        <v>2467</v>
      </c>
      <c r="E563" s="49" t="s">
        <v>2453</v>
      </c>
      <c r="F563" s="49" t="s">
        <v>2638</v>
      </c>
      <c r="G563" s="62" t="s">
        <v>2578</v>
      </c>
      <c r="H563" s="56" t="s">
        <v>2658</v>
      </c>
      <c r="I563">
        <v>8</v>
      </c>
    </row>
    <row r="564" spans="1:9" x14ac:dyDescent="0.25">
      <c r="A564" s="49">
        <v>1020</v>
      </c>
      <c r="B564" s="50">
        <v>0.01</v>
      </c>
      <c r="C564" s="49" t="s">
        <v>2490</v>
      </c>
      <c r="D564" s="49" t="s">
        <v>2467</v>
      </c>
      <c r="E564" s="49" t="s">
        <v>2453</v>
      </c>
      <c r="F564" s="49" t="s">
        <v>2638</v>
      </c>
      <c r="G564" s="62" t="s">
        <v>2578</v>
      </c>
      <c r="H564" s="56" t="s">
        <v>2658</v>
      </c>
      <c r="I564">
        <v>8</v>
      </c>
    </row>
    <row r="565" spans="1:9" x14ac:dyDescent="0.25">
      <c r="A565" s="49">
        <v>1347</v>
      </c>
      <c r="B565" s="50">
        <v>0.01</v>
      </c>
      <c r="C565" s="49" t="s">
        <v>2396</v>
      </c>
      <c r="D565" s="49" t="s">
        <v>2467</v>
      </c>
      <c r="E565" s="49" t="s">
        <v>2453</v>
      </c>
      <c r="F565" s="49" t="s">
        <v>2638</v>
      </c>
      <c r="G565" s="62" t="s">
        <v>2578</v>
      </c>
      <c r="H565" s="56" t="s">
        <v>2658</v>
      </c>
      <c r="I565">
        <v>8</v>
      </c>
    </row>
    <row r="566" spans="1:9" x14ac:dyDescent="0.25">
      <c r="A566" s="49">
        <v>703</v>
      </c>
      <c r="B566" s="50">
        <v>0.01</v>
      </c>
      <c r="C566" s="49" t="s">
        <v>2463</v>
      </c>
      <c r="D566" s="49" t="s">
        <v>2470</v>
      </c>
      <c r="E566" s="49" t="s">
        <v>2466</v>
      </c>
      <c r="F566" s="49" t="s">
        <v>2636</v>
      </c>
      <c r="G566" s="62" t="s">
        <v>2591</v>
      </c>
      <c r="H566" s="56" t="s">
        <v>2658</v>
      </c>
      <c r="I566">
        <v>8</v>
      </c>
    </row>
    <row r="567" spans="1:9" x14ac:dyDescent="0.25">
      <c r="A567" s="49">
        <v>1032</v>
      </c>
      <c r="B567" s="50">
        <v>0.01</v>
      </c>
      <c r="C567" s="49" t="s">
        <v>2490</v>
      </c>
      <c r="D567" s="49" t="s">
        <v>2470</v>
      </c>
      <c r="E567" s="49" t="s">
        <v>2466</v>
      </c>
      <c r="F567" s="49" t="s">
        <v>2636</v>
      </c>
      <c r="G567" s="63" t="s">
        <v>2591</v>
      </c>
      <c r="H567" s="56" t="s">
        <v>2658</v>
      </c>
      <c r="I567">
        <v>8</v>
      </c>
    </row>
    <row r="568" spans="1:9" x14ac:dyDescent="0.25">
      <c r="A568" s="49">
        <v>1359</v>
      </c>
      <c r="B568" s="50">
        <v>0.01</v>
      </c>
      <c r="C568" s="49" t="s">
        <v>2396</v>
      </c>
      <c r="D568" s="49" t="s">
        <v>2470</v>
      </c>
      <c r="E568" s="49" t="s">
        <v>2466</v>
      </c>
      <c r="F568" s="49" t="s">
        <v>2636</v>
      </c>
      <c r="G568" s="63" t="s">
        <v>2591</v>
      </c>
      <c r="H568" s="56" t="s">
        <v>2658</v>
      </c>
      <c r="I568">
        <v>8</v>
      </c>
    </row>
    <row r="569" spans="1:9" x14ac:dyDescent="0.25">
      <c r="A569" s="49">
        <v>680</v>
      </c>
      <c r="B569" s="50">
        <v>0.01</v>
      </c>
      <c r="C569" s="49" t="s">
        <v>2463</v>
      </c>
      <c r="D569" s="49" t="s">
        <v>2470</v>
      </c>
      <c r="E569" s="49" t="s">
        <v>2452</v>
      </c>
      <c r="F569" s="49" t="s">
        <v>2636</v>
      </c>
      <c r="G569" s="63" t="s">
        <v>2592</v>
      </c>
      <c r="H569" s="56" t="s">
        <v>2658</v>
      </c>
      <c r="I569">
        <v>8</v>
      </c>
    </row>
    <row r="570" spans="1:9" x14ac:dyDescent="0.25">
      <c r="A570" s="49">
        <v>1009</v>
      </c>
      <c r="B570" s="50">
        <v>0.01</v>
      </c>
      <c r="C570" s="49" t="s">
        <v>2490</v>
      </c>
      <c r="D570" s="55" t="s">
        <v>2470</v>
      </c>
      <c r="E570" s="55" t="s">
        <v>2452</v>
      </c>
      <c r="F570" s="49" t="s">
        <v>2636</v>
      </c>
      <c r="G570" s="63" t="s">
        <v>2592</v>
      </c>
      <c r="H570" s="56" t="s">
        <v>2658</v>
      </c>
      <c r="I570">
        <v>8</v>
      </c>
    </row>
    <row r="571" spans="1:9" x14ac:dyDescent="0.25">
      <c r="A571" s="49">
        <v>1336</v>
      </c>
      <c r="B571" s="50">
        <v>0.01</v>
      </c>
      <c r="C571" s="49" t="s">
        <v>2396</v>
      </c>
      <c r="D571" s="49" t="s">
        <v>2470</v>
      </c>
      <c r="E571" s="49" t="s">
        <v>2452</v>
      </c>
      <c r="F571" s="49" t="s">
        <v>2636</v>
      </c>
      <c r="G571" s="63" t="s">
        <v>2592</v>
      </c>
      <c r="H571" s="56" t="s">
        <v>2658</v>
      </c>
      <c r="I571">
        <v>8</v>
      </c>
    </row>
    <row r="572" spans="1:9" x14ac:dyDescent="0.25">
      <c r="A572" s="49">
        <v>695</v>
      </c>
      <c r="B572" s="50">
        <v>0.01</v>
      </c>
      <c r="C572" s="49" t="s">
        <v>2463</v>
      </c>
      <c r="D572" s="49" t="s">
        <v>2487</v>
      </c>
      <c r="E572" s="49" t="s">
        <v>2485</v>
      </c>
      <c r="F572" s="49" t="s">
        <v>2561</v>
      </c>
      <c r="G572" s="63" t="s">
        <v>2562</v>
      </c>
      <c r="H572" s="56" t="s">
        <v>2657</v>
      </c>
      <c r="I572">
        <v>6</v>
      </c>
    </row>
    <row r="573" spans="1:9" x14ac:dyDescent="0.25">
      <c r="A573" s="49">
        <v>1024</v>
      </c>
      <c r="B573" s="50">
        <v>0.01</v>
      </c>
      <c r="C573" s="49" t="s">
        <v>2490</v>
      </c>
      <c r="D573" s="49" t="s">
        <v>2487</v>
      </c>
      <c r="E573" s="49" t="s">
        <v>2485</v>
      </c>
      <c r="F573" s="49" t="s">
        <v>2561</v>
      </c>
      <c r="G573" s="62" t="s">
        <v>2562</v>
      </c>
      <c r="H573" s="56" t="s">
        <v>2657</v>
      </c>
      <c r="I573">
        <v>6</v>
      </c>
    </row>
    <row r="574" spans="1:9" x14ac:dyDescent="0.25">
      <c r="A574" s="49">
        <v>1351</v>
      </c>
      <c r="B574" s="50">
        <v>0.01</v>
      </c>
      <c r="C574" s="49" t="s">
        <v>2396</v>
      </c>
      <c r="D574" s="49" t="s">
        <v>2487</v>
      </c>
      <c r="E574" s="49" t="s">
        <v>2485</v>
      </c>
      <c r="F574" s="49" t="s">
        <v>2561</v>
      </c>
      <c r="G574" s="62" t="s">
        <v>2562</v>
      </c>
      <c r="H574" s="56" t="s">
        <v>2657</v>
      </c>
      <c r="I574">
        <v>6</v>
      </c>
    </row>
    <row r="575" spans="1:9" x14ac:dyDescent="0.25">
      <c r="A575" s="49">
        <v>647</v>
      </c>
      <c r="B575" s="50">
        <v>0.01</v>
      </c>
      <c r="C575" s="49" t="s">
        <v>2463</v>
      </c>
      <c r="D575" s="49" t="s">
        <v>2487</v>
      </c>
      <c r="E575" s="49" t="s">
        <v>2443</v>
      </c>
      <c r="F575" s="49" t="s">
        <v>2561</v>
      </c>
      <c r="G575" s="62" t="s">
        <v>2579</v>
      </c>
      <c r="H575" s="56" t="s">
        <v>2657</v>
      </c>
      <c r="I575">
        <v>6</v>
      </c>
    </row>
    <row r="576" spans="1:9" x14ac:dyDescent="0.25">
      <c r="A576" s="49">
        <v>972</v>
      </c>
      <c r="B576" s="50">
        <v>0.01</v>
      </c>
      <c r="C576" s="49" t="s">
        <v>2490</v>
      </c>
      <c r="D576" s="49" t="s">
        <v>2487</v>
      </c>
      <c r="E576" s="49" t="s">
        <v>2443</v>
      </c>
      <c r="F576" s="49" t="s">
        <v>2561</v>
      </c>
      <c r="G576" s="62" t="s">
        <v>2579</v>
      </c>
      <c r="H576" s="56" t="s">
        <v>2657</v>
      </c>
      <c r="I576">
        <v>6</v>
      </c>
    </row>
    <row r="577" spans="1:9" x14ac:dyDescent="0.25">
      <c r="A577" s="49">
        <v>1299</v>
      </c>
      <c r="B577" s="50">
        <v>0.01</v>
      </c>
      <c r="C577" s="49" t="s">
        <v>2396</v>
      </c>
      <c r="D577" s="49" t="s">
        <v>2487</v>
      </c>
      <c r="E577" s="49" t="s">
        <v>2443</v>
      </c>
      <c r="F577" s="49" t="s">
        <v>2561</v>
      </c>
      <c r="G577" s="62" t="s">
        <v>2579</v>
      </c>
      <c r="H577" s="56" t="s">
        <v>2657</v>
      </c>
      <c r="I577">
        <v>6</v>
      </c>
    </row>
    <row r="578" spans="1:9" x14ac:dyDescent="0.25">
      <c r="A578" s="49">
        <v>578</v>
      </c>
      <c r="B578" s="50">
        <v>0.01</v>
      </c>
      <c r="C578" s="49" t="s">
        <v>2463</v>
      </c>
      <c r="D578" s="49" t="s">
        <v>2487</v>
      </c>
      <c r="E578" s="49" t="s">
        <v>2427</v>
      </c>
      <c r="F578" s="49" t="s">
        <v>2561</v>
      </c>
      <c r="G578" s="62" t="s">
        <v>2580</v>
      </c>
      <c r="H578" s="56" t="s">
        <v>2657</v>
      </c>
      <c r="I578">
        <v>6</v>
      </c>
    </row>
    <row r="579" spans="1:9" x14ac:dyDescent="0.25">
      <c r="A579" s="49">
        <v>912</v>
      </c>
      <c r="B579" s="50">
        <v>0.01</v>
      </c>
      <c r="C579" s="49" t="s">
        <v>2490</v>
      </c>
      <c r="D579" s="49" t="s">
        <v>2487</v>
      </c>
      <c r="E579" s="49" t="s">
        <v>2427</v>
      </c>
      <c r="F579" s="49" t="s">
        <v>2561</v>
      </c>
      <c r="G579" s="62" t="s">
        <v>2580</v>
      </c>
      <c r="H579" s="56" t="s">
        <v>2657</v>
      </c>
      <c r="I579">
        <v>6</v>
      </c>
    </row>
    <row r="580" spans="1:9" x14ac:dyDescent="0.25">
      <c r="A580" s="49">
        <v>1239</v>
      </c>
      <c r="B580" s="50">
        <v>0.01</v>
      </c>
      <c r="C580" s="49" t="s">
        <v>2396</v>
      </c>
      <c r="D580" s="49" t="s">
        <v>2487</v>
      </c>
      <c r="E580" s="49" t="s">
        <v>2427</v>
      </c>
      <c r="F580" s="49" t="s">
        <v>2561</v>
      </c>
      <c r="G580" s="62" t="s">
        <v>2580</v>
      </c>
      <c r="H580" s="56" t="s">
        <v>2657</v>
      </c>
      <c r="I580">
        <v>6</v>
      </c>
    </row>
    <row r="581" spans="1:9" x14ac:dyDescent="0.25">
      <c r="A581" s="49">
        <v>594</v>
      </c>
      <c r="B581" s="50">
        <v>0.01</v>
      </c>
      <c r="C581" s="49" t="s">
        <v>2463</v>
      </c>
      <c r="D581" s="49" t="s">
        <v>2487</v>
      </c>
      <c r="E581" s="49" t="s">
        <v>2433</v>
      </c>
      <c r="F581" s="49" t="s">
        <v>2561</v>
      </c>
      <c r="G581" s="62" t="s">
        <v>2566</v>
      </c>
      <c r="H581" s="56" t="s">
        <v>2657</v>
      </c>
      <c r="I581">
        <v>6</v>
      </c>
    </row>
    <row r="582" spans="1:9" x14ac:dyDescent="0.25">
      <c r="A582" s="49">
        <v>927</v>
      </c>
      <c r="B582" s="50">
        <v>0.01</v>
      </c>
      <c r="C582" s="49" t="s">
        <v>2490</v>
      </c>
      <c r="D582" s="49" t="s">
        <v>2487</v>
      </c>
      <c r="E582" s="49" t="s">
        <v>2433</v>
      </c>
      <c r="F582" s="49" t="s">
        <v>2561</v>
      </c>
      <c r="G582" s="62" t="s">
        <v>2566</v>
      </c>
      <c r="H582" s="56" t="s">
        <v>2657</v>
      </c>
      <c r="I582">
        <v>6</v>
      </c>
    </row>
    <row r="583" spans="1:9" x14ac:dyDescent="0.25">
      <c r="A583" s="49">
        <v>1254</v>
      </c>
      <c r="B583" s="50">
        <v>0.01</v>
      </c>
      <c r="C583" s="49" t="s">
        <v>2396</v>
      </c>
      <c r="D583" s="49" t="s">
        <v>2487</v>
      </c>
      <c r="E583" s="49" t="s">
        <v>2433</v>
      </c>
      <c r="F583" s="49" t="s">
        <v>2561</v>
      </c>
      <c r="G583" s="62" t="s">
        <v>2566</v>
      </c>
      <c r="H583" s="56" t="s">
        <v>2657</v>
      </c>
      <c r="I583">
        <v>6</v>
      </c>
    </row>
    <row r="584" spans="1:9" x14ac:dyDescent="0.25">
      <c r="A584" s="49">
        <v>606</v>
      </c>
      <c r="B584" s="50">
        <v>0.01</v>
      </c>
      <c r="C584" s="49" t="s">
        <v>2463</v>
      </c>
      <c r="D584" s="49" t="s">
        <v>2487</v>
      </c>
      <c r="E584" s="49" t="s">
        <v>2435</v>
      </c>
      <c r="F584" s="49" t="s">
        <v>2561</v>
      </c>
      <c r="G584" s="62" t="s">
        <v>2567</v>
      </c>
      <c r="H584" s="56" t="s">
        <v>2657</v>
      </c>
      <c r="I584">
        <v>6</v>
      </c>
    </row>
    <row r="585" spans="1:9" x14ac:dyDescent="0.25">
      <c r="A585" s="49">
        <v>938</v>
      </c>
      <c r="B585" s="50">
        <v>0.01</v>
      </c>
      <c r="C585" s="49" t="s">
        <v>2490</v>
      </c>
      <c r="D585" s="49" t="s">
        <v>2487</v>
      </c>
      <c r="E585" s="49" t="s">
        <v>2435</v>
      </c>
      <c r="F585" s="49" t="s">
        <v>2561</v>
      </c>
      <c r="G585" s="62" t="s">
        <v>2567</v>
      </c>
      <c r="H585" s="56" t="s">
        <v>2657</v>
      </c>
      <c r="I585">
        <v>6</v>
      </c>
    </row>
    <row r="586" spans="1:9" x14ac:dyDescent="0.25">
      <c r="A586" s="49">
        <v>1265</v>
      </c>
      <c r="B586" s="50">
        <v>0.01</v>
      </c>
      <c r="C586" s="49" t="s">
        <v>2396</v>
      </c>
      <c r="D586" s="49" t="s">
        <v>2487</v>
      </c>
      <c r="E586" s="49" t="s">
        <v>2435</v>
      </c>
      <c r="F586" s="49" t="s">
        <v>2561</v>
      </c>
      <c r="G586" s="62" t="s">
        <v>2567</v>
      </c>
      <c r="H586" s="56" t="s">
        <v>2657</v>
      </c>
      <c r="I586">
        <v>6</v>
      </c>
    </row>
    <row r="587" spans="1:9" x14ac:dyDescent="0.25">
      <c r="A587" s="49">
        <v>621</v>
      </c>
      <c r="B587" s="50">
        <v>0.01</v>
      </c>
      <c r="C587" s="49" t="s">
        <v>2463</v>
      </c>
      <c r="D587" s="49" t="s">
        <v>2487</v>
      </c>
      <c r="E587" s="49" t="s">
        <v>2436</v>
      </c>
      <c r="F587" s="49" t="s">
        <v>2561</v>
      </c>
      <c r="G587" s="62" t="s">
        <v>2568</v>
      </c>
      <c r="H587" s="56" t="s">
        <v>2657</v>
      </c>
      <c r="I587">
        <v>6</v>
      </c>
    </row>
    <row r="588" spans="1:9" x14ac:dyDescent="0.25">
      <c r="A588" s="49">
        <v>946</v>
      </c>
      <c r="B588" s="50">
        <v>0.01</v>
      </c>
      <c r="C588" s="49" t="s">
        <v>2490</v>
      </c>
      <c r="D588" s="49" t="s">
        <v>2487</v>
      </c>
      <c r="E588" s="49" t="s">
        <v>2436</v>
      </c>
      <c r="F588" s="49" t="s">
        <v>2561</v>
      </c>
      <c r="G588" s="62" t="s">
        <v>2568</v>
      </c>
      <c r="H588" s="56" t="s">
        <v>2657</v>
      </c>
      <c r="I588">
        <v>6</v>
      </c>
    </row>
    <row r="589" spans="1:9" x14ac:dyDescent="0.25">
      <c r="A589" s="49">
        <v>1273</v>
      </c>
      <c r="B589" s="50">
        <v>0.01</v>
      </c>
      <c r="C589" s="49" t="s">
        <v>2396</v>
      </c>
      <c r="D589" s="49" t="s">
        <v>2487</v>
      </c>
      <c r="E589" s="49" t="s">
        <v>2436</v>
      </c>
      <c r="F589" s="49" t="s">
        <v>2561</v>
      </c>
      <c r="G589" s="62" t="s">
        <v>2568</v>
      </c>
      <c r="H589" s="56" t="s">
        <v>2657</v>
      </c>
      <c r="I589">
        <v>6</v>
      </c>
    </row>
    <row r="590" spans="1:9" x14ac:dyDescent="0.25">
      <c r="A590" s="49">
        <v>629</v>
      </c>
      <c r="B590" s="50">
        <v>0.01</v>
      </c>
      <c r="C590" s="49" t="s">
        <v>2463</v>
      </c>
      <c r="D590" s="49" t="s">
        <v>2487</v>
      </c>
      <c r="E590" s="49" t="s">
        <v>2440</v>
      </c>
      <c r="F590" s="49" t="s">
        <v>2561</v>
      </c>
      <c r="G590" s="62" t="s">
        <v>2581</v>
      </c>
      <c r="H590" s="56" t="s">
        <v>2657</v>
      </c>
      <c r="I590">
        <v>6</v>
      </c>
    </row>
    <row r="591" spans="1:9" x14ac:dyDescent="0.25">
      <c r="A591" s="49">
        <v>954</v>
      </c>
      <c r="B591" s="50">
        <v>0.01</v>
      </c>
      <c r="C591" s="49" t="s">
        <v>2490</v>
      </c>
      <c r="D591" s="49" t="s">
        <v>2487</v>
      </c>
      <c r="E591" s="49" t="s">
        <v>2440</v>
      </c>
      <c r="F591" s="49" t="s">
        <v>2561</v>
      </c>
      <c r="G591" s="62" t="s">
        <v>2581</v>
      </c>
      <c r="H591" s="56" t="s">
        <v>2657</v>
      </c>
      <c r="I591">
        <v>6</v>
      </c>
    </row>
    <row r="592" spans="1:9" x14ac:dyDescent="0.25">
      <c r="A592" s="49">
        <v>1281</v>
      </c>
      <c r="B592" s="50">
        <v>0.01</v>
      </c>
      <c r="C592" s="49" t="s">
        <v>2396</v>
      </c>
      <c r="D592" s="49" t="s">
        <v>2487</v>
      </c>
      <c r="E592" s="49" t="s">
        <v>2440</v>
      </c>
      <c r="F592" s="49" t="s">
        <v>2561</v>
      </c>
      <c r="G592" s="62" t="s">
        <v>2581</v>
      </c>
      <c r="H592" s="56" t="s">
        <v>2657</v>
      </c>
      <c r="I592">
        <v>6</v>
      </c>
    </row>
    <row r="593" spans="1:9" x14ac:dyDescent="0.25">
      <c r="A593" s="49">
        <v>645</v>
      </c>
      <c r="B593" s="50">
        <v>0.01</v>
      </c>
      <c r="C593" s="49" t="s">
        <v>2463</v>
      </c>
      <c r="D593" s="49" t="s">
        <v>2487</v>
      </c>
      <c r="E593" s="49" t="s">
        <v>2442</v>
      </c>
      <c r="F593" s="49" t="s">
        <v>2561</v>
      </c>
      <c r="G593" s="62" t="s">
        <v>2582</v>
      </c>
      <c r="H593" s="56" t="s">
        <v>2657</v>
      </c>
      <c r="I593">
        <v>6</v>
      </c>
    </row>
    <row r="594" spans="1:9" x14ac:dyDescent="0.25">
      <c r="A594" s="49">
        <v>970</v>
      </c>
      <c r="B594" s="50">
        <v>0.01</v>
      </c>
      <c r="C594" s="49" t="s">
        <v>2490</v>
      </c>
      <c r="D594" s="49" t="s">
        <v>2487</v>
      </c>
      <c r="E594" s="49" t="s">
        <v>2442</v>
      </c>
      <c r="F594" s="49" t="s">
        <v>2561</v>
      </c>
      <c r="G594" s="62" t="s">
        <v>2582</v>
      </c>
      <c r="H594" s="56" t="s">
        <v>2657</v>
      </c>
      <c r="I594">
        <v>6</v>
      </c>
    </row>
    <row r="595" spans="1:9" x14ac:dyDescent="0.25">
      <c r="A595" s="49">
        <v>1297</v>
      </c>
      <c r="B595" s="50">
        <v>0.01</v>
      </c>
      <c r="C595" s="49" t="s">
        <v>2396</v>
      </c>
      <c r="D595" s="49" t="s">
        <v>2487</v>
      </c>
      <c r="E595" s="49" t="s">
        <v>2442</v>
      </c>
      <c r="F595" s="49" t="s">
        <v>2561</v>
      </c>
      <c r="G595" s="62" t="s">
        <v>2582</v>
      </c>
      <c r="H595" s="56" t="s">
        <v>2657</v>
      </c>
      <c r="I595">
        <v>6</v>
      </c>
    </row>
    <row r="596" spans="1:9" x14ac:dyDescent="0.25">
      <c r="A596" s="49">
        <v>637</v>
      </c>
      <c r="B596" s="50">
        <v>0.01</v>
      </c>
      <c r="C596" s="49" t="s">
        <v>2463</v>
      </c>
      <c r="D596" s="49" t="s">
        <v>2487</v>
      </c>
      <c r="E596" s="49" t="s">
        <v>2441</v>
      </c>
      <c r="F596" s="49" t="s">
        <v>2561</v>
      </c>
      <c r="G596" s="62" t="s">
        <v>2583</v>
      </c>
      <c r="H596" s="56" t="s">
        <v>2657</v>
      </c>
      <c r="I596">
        <v>6</v>
      </c>
    </row>
    <row r="597" spans="1:9" x14ac:dyDescent="0.25">
      <c r="A597" s="49">
        <v>962</v>
      </c>
      <c r="B597" s="50">
        <v>0.01</v>
      </c>
      <c r="C597" s="49" t="s">
        <v>2490</v>
      </c>
      <c r="D597" s="49" t="s">
        <v>2487</v>
      </c>
      <c r="E597" s="49" t="s">
        <v>2441</v>
      </c>
      <c r="F597" s="49" t="s">
        <v>2561</v>
      </c>
      <c r="G597" s="62" t="s">
        <v>2583</v>
      </c>
      <c r="H597" s="56" t="s">
        <v>2657</v>
      </c>
      <c r="I597">
        <v>6</v>
      </c>
    </row>
    <row r="598" spans="1:9" x14ac:dyDescent="0.25">
      <c r="A598" s="49">
        <v>1289</v>
      </c>
      <c r="B598" s="50">
        <v>0.01</v>
      </c>
      <c r="C598" s="49" t="s">
        <v>2396</v>
      </c>
      <c r="D598" s="49" t="s">
        <v>2487</v>
      </c>
      <c r="E598" s="49" t="s">
        <v>2441</v>
      </c>
      <c r="F598" s="49" t="s">
        <v>2561</v>
      </c>
      <c r="G598" s="62" t="s">
        <v>2583</v>
      </c>
      <c r="H598" s="56" t="s">
        <v>2657</v>
      </c>
      <c r="I598">
        <v>6</v>
      </c>
    </row>
    <row r="599" spans="1:9" x14ac:dyDescent="0.25">
      <c r="A599" s="49">
        <v>576</v>
      </c>
      <c r="B599" s="50">
        <v>0.01</v>
      </c>
      <c r="C599" s="49" t="s">
        <v>2463</v>
      </c>
      <c r="D599" s="49" t="s">
        <v>2487</v>
      </c>
      <c r="E599" s="49" t="s">
        <v>2430</v>
      </c>
      <c r="F599" s="49" t="s">
        <v>2561</v>
      </c>
      <c r="G599" s="62" t="s">
        <v>2584</v>
      </c>
      <c r="H599" s="56" t="s">
        <v>2657</v>
      </c>
      <c r="I599">
        <v>6</v>
      </c>
    </row>
    <row r="600" spans="1:9" x14ac:dyDescent="0.25">
      <c r="A600" s="49">
        <v>906</v>
      </c>
      <c r="B600" s="50">
        <v>0.01</v>
      </c>
      <c r="C600" s="49" t="s">
        <v>2490</v>
      </c>
      <c r="D600" s="49" t="s">
        <v>2487</v>
      </c>
      <c r="E600" s="49" t="s">
        <v>2430</v>
      </c>
      <c r="F600" s="49" t="s">
        <v>2561</v>
      </c>
      <c r="G600" s="62" t="s">
        <v>2584</v>
      </c>
      <c r="H600" s="56" t="s">
        <v>2657</v>
      </c>
      <c r="I600">
        <v>6</v>
      </c>
    </row>
    <row r="601" spans="1:9" x14ac:dyDescent="0.25">
      <c r="A601" s="49">
        <v>1233</v>
      </c>
      <c r="B601" s="50">
        <v>0.01</v>
      </c>
      <c r="C601" s="49" t="s">
        <v>2396</v>
      </c>
      <c r="D601" s="49" t="s">
        <v>2487</v>
      </c>
      <c r="E601" s="49" t="s">
        <v>2430</v>
      </c>
      <c r="F601" s="49" t="s">
        <v>2561</v>
      </c>
      <c r="G601" s="62" t="s">
        <v>2584</v>
      </c>
      <c r="H601" s="56" t="s">
        <v>2657</v>
      </c>
      <c r="I601">
        <v>6</v>
      </c>
    </row>
    <row r="602" spans="1:9" x14ac:dyDescent="0.25">
      <c r="A602" s="49">
        <v>690</v>
      </c>
      <c r="B602" s="50">
        <v>0.01</v>
      </c>
      <c r="C602" s="49" t="s">
        <v>2463</v>
      </c>
      <c r="D602" s="49" t="s">
        <v>2487</v>
      </c>
      <c r="E602" s="49" t="s">
        <v>2453</v>
      </c>
      <c r="F602" s="49" t="s">
        <v>2561</v>
      </c>
      <c r="G602" s="62" t="s">
        <v>2578</v>
      </c>
      <c r="H602" s="56" t="s">
        <v>2657</v>
      </c>
      <c r="I602">
        <v>6</v>
      </c>
    </row>
    <row r="603" spans="1:9" x14ac:dyDescent="0.25">
      <c r="A603" s="49">
        <v>1019</v>
      </c>
      <c r="B603" s="50">
        <v>0.01</v>
      </c>
      <c r="C603" s="49" t="s">
        <v>2490</v>
      </c>
      <c r="D603" s="49" t="s">
        <v>2487</v>
      </c>
      <c r="E603" s="49" t="s">
        <v>2453</v>
      </c>
      <c r="F603" s="49" t="s">
        <v>2561</v>
      </c>
      <c r="G603" s="62" t="s">
        <v>2578</v>
      </c>
      <c r="H603" s="56" t="s">
        <v>2657</v>
      </c>
      <c r="I603">
        <v>6</v>
      </c>
    </row>
    <row r="604" spans="1:9" x14ac:dyDescent="0.25">
      <c r="A604" s="49">
        <v>1346</v>
      </c>
      <c r="B604" s="50">
        <v>0.01</v>
      </c>
      <c r="C604" s="49" t="s">
        <v>2396</v>
      </c>
      <c r="D604" s="49" t="s">
        <v>2487</v>
      </c>
      <c r="E604" s="49" t="s">
        <v>2453</v>
      </c>
      <c r="F604" s="49" t="s">
        <v>2561</v>
      </c>
      <c r="G604" s="62" t="s">
        <v>2578</v>
      </c>
      <c r="H604" s="56" t="s">
        <v>2657</v>
      </c>
      <c r="I604">
        <v>6</v>
      </c>
    </row>
    <row r="605" spans="1:9" x14ac:dyDescent="0.25">
      <c r="A605" s="49">
        <v>665</v>
      </c>
      <c r="B605" s="50">
        <v>0.01</v>
      </c>
      <c r="C605" s="49" t="s">
        <v>2463</v>
      </c>
      <c r="D605" s="49" t="s">
        <v>2485</v>
      </c>
      <c r="E605" s="49" t="s">
        <v>2486</v>
      </c>
      <c r="F605" s="49" t="s">
        <v>2562</v>
      </c>
      <c r="G605" s="62" t="s">
        <v>2593</v>
      </c>
      <c r="H605" s="56" t="s">
        <v>2657</v>
      </c>
      <c r="I605">
        <v>6</v>
      </c>
    </row>
    <row r="606" spans="1:9" x14ac:dyDescent="0.25">
      <c r="A606" s="49">
        <v>990</v>
      </c>
      <c r="B606" s="50">
        <v>0.01</v>
      </c>
      <c r="C606" s="49" t="s">
        <v>2490</v>
      </c>
      <c r="D606" s="49" t="s">
        <v>2485</v>
      </c>
      <c r="E606" s="49" t="s">
        <v>2486</v>
      </c>
      <c r="F606" s="49" t="s">
        <v>2562</v>
      </c>
      <c r="G606" s="62" t="s">
        <v>2593</v>
      </c>
      <c r="H606" s="56" t="s">
        <v>2657</v>
      </c>
      <c r="I606">
        <v>6</v>
      </c>
    </row>
    <row r="607" spans="1:9" x14ac:dyDescent="0.25">
      <c r="A607" s="49">
        <v>1317</v>
      </c>
      <c r="B607" s="50">
        <v>0.01</v>
      </c>
      <c r="C607" s="49" t="s">
        <v>2396</v>
      </c>
      <c r="D607" s="49" t="s">
        <v>2485</v>
      </c>
      <c r="E607" s="49" t="s">
        <v>2486</v>
      </c>
      <c r="F607" s="49" t="s">
        <v>2562</v>
      </c>
      <c r="G607" s="62" t="s">
        <v>2593</v>
      </c>
      <c r="H607" s="56" t="s">
        <v>2657</v>
      </c>
      <c r="I607">
        <v>6</v>
      </c>
    </row>
    <row r="608" spans="1:9" x14ac:dyDescent="0.25">
      <c r="A608" s="49">
        <v>568</v>
      </c>
      <c r="B608" s="50">
        <v>0.01</v>
      </c>
      <c r="C608" s="49" t="s">
        <v>2463</v>
      </c>
      <c r="D608" s="49" t="s">
        <v>2485</v>
      </c>
      <c r="E608" s="49" t="s">
        <v>2429</v>
      </c>
      <c r="F608" s="49" t="s">
        <v>2562</v>
      </c>
      <c r="G608" s="62" t="s">
        <v>2594</v>
      </c>
      <c r="H608" s="56" t="s">
        <v>2657</v>
      </c>
      <c r="I608">
        <v>6</v>
      </c>
    </row>
    <row r="609" spans="1:9" x14ac:dyDescent="0.25">
      <c r="A609" s="49">
        <v>894</v>
      </c>
      <c r="B609" s="50">
        <v>0.01</v>
      </c>
      <c r="C609" s="49" t="s">
        <v>2490</v>
      </c>
      <c r="D609" s="49" t="s">
        <v>2485</v>
      </c>
      <c r="E609" s="49" t="s">
        <v>2429</v>
      </c>
      <c r="F609" s="49" t="s">
        <v>2562</v>
      </c>
      <c r="G609" s="62" t="s">
        <v>2594</v>
      </c>
      <c r="H609" s="56" t="s">
        <v>2657</v>
      </c>
      <c r="I609">
        <v>6</v>
      </c>
    </row>
    <row r="610" spans="1:9" x14ac:dyDescent="0.25">
      <c r="A610" s="49">
        <v>1221</v>
      </c>
      <c r="B610" s="50">
        <v>0.01</v>
      </c>
      <c r="C610" s="49" t="s">
        <v>2396</v>
      </c>
      <c r="D610" s="49" t="s">
        <v>2485</v>
      </c>
      <c r="E610" s="49" t="s">
        <v>2429</v>
      </c>
      <c r="F610" s="49" t="s">
        <v>2562</v>
      </c>
      <c r="G610" s="62" t="s">
        <v>2594</v>
      </c>
      <c r="H610" s="56" t="s">
        <v>2657</v>
      </c>
      <c r="I610">
        <v>6</v>
      </c>
    </row>
    <row r="611" spans="1:9" x14ac:dyDescent="0.25">
      <c r="A611" s="49">
        <v>586</v>
      </c>
      <c r="B611" s="50">
        <v>0.01</v>
      </c>
      <c r="C611" s="49" t="s">
        <v>2463</v>
      </c>
      <c r="D611" s="49" t="s">
        <v>2485</v>
      </c>
      <c r="E611" s="49" t="s">
        <v>2432</v>
      </c>
      <c r="F611" s="49" t="s">
        <v>2562</v>
      </c>
      <c r="G611" s="62" t="s">
        <v>2561</v>
      </c>
      <c r="H611" s="56" t="s">
        <v>2657</v>
      </c>
      <c r="I611">
        <v>6</v>
      </c>
    </row>
    <row r="612" spans="1:9" x14ac:dyDescent="0.25">
      <c r="A612" s="49">
        <v>920</v>
      </c>
      <c r="B612" s="50">
        <v>0.01</v>
      </c>
      <c r="C612" s="49" t="s">
        <v>2490</v>
      </c>
      <c r="D612" s="49" t="s">
        <v>2485</v>
      </c>
      <c r="E612" s="49" t="s">
        <v>2432</v>
      </c>
      <c r="F612" s="49" t="s">
        <v>2562</v>
      </c>
      <c r="G612" s="62" t="s">
        <v>2561</v>
      </c>
      <c r="H612" s="56" t="s">
        <v>2657</v>
      </c>
      <c r="I612">
        <v>6</v>
      </c>
    </row>
    <row r="613" spans="1:9" x14ac:dyDescent="0.25">
      <c r="A613" s="49">
        <v>1247</v>
      </c>
      <c r="B613" s="50">
        <v>0.01</v>
      </c>
      <c r="C613" s="49" t="s">
        <v>2396</v>
      </c>
      <c r="D613" s="49" t="s">
        <v>2485</v>
      </c>
      <c r="E613" s="49" t="s">
        <v>2432</v>
      </c>
      <c r="F613" s="49" t="s">
        <v>2562</v>
      </c>
      <c r="G613" s="62" t="s">
        <v>2561</v>
      </c>
      <c r="H613" s="56" t="s">
        <v>2657</v>
      </c>
      <c r="I613">
        <v>6</v>
      </c>
    </row>
    <row r="614" spans="1:9" x14ac:dyDescent="0.25">
      <c r="A614" s="49">
        <v>583</v>
      </c>
      <c r="B614" s="50">
        <v>0.01</v>
      </c>
      <c r="C614" s="49" t="s">
        <v>2463</v>
      </c>
      <c r="D614" s="49" t="s">
        <v>2485</v>
      </c>
      <c r="E614" s="49" t="s">
        <v>2431</v>
      </c>
      <c r="F614" s="49" t="s">
        <v>2562</v>
      </c>
      <c r="G614" s="62" t="s">
        <v>2586</v>
      </c>
      <c r="H614" s="56" t="s">
        <v>2657</v>
      </c>
      <c r="I614">
        <v>6</v>
      </c>
    </row>
    <row r="615" spans="1:9" x14ac:dyDescent="0.25">
      <c r="A615" s="49">
        <v>917</v>
      </c>
      <c r="B615" s="50">
        <v>0.01</v>
      </c>
      <c r="C615" s="49" t="s">
        <v>2490</v>
      </c>
      <c r="D615" s="49" t="s">
        <v>2485</v>
      </c>
      <c r="E615" s="49" t="s">
        <v>2431</v>
      </c>
      <c r="F615" s="49" t="s">
        <v>2562</v>
      </c>
      <c r="G615" s="62" t="s">
        <v>2586</v>
      </c>
      <c r="H615" s="56" t="s">
        <v>2657</v>
      </c>
      <c r="I615">
        <v>6</v>
      </c>
    </row>
    <row r="616" spans="1:9" x14ac:dyDescent="0.25">
      <c r="A616" s="49">
        <v>1244</v>
      </c>
      <c r="B616" s="50">
        <v>0.01</v>
      </c>
      <c r="C616" s="49" t="s">
        <v>2396</v>
      </c>
      <c r="D616" s="49" t="s">
        <v>2485</v>
      </c>
      <c r="E616" s="49" t="s">
        <v>2431</v>
      </c>
      <c r="F616" s="49" t="s">
        <v>2562</v>
      </c>
      <c r="G616" s="62" t="s">
        <v>2586</v>
      </c>
      <c r="H616" s="56" t="s">
        <v>2657</v>
      </c>
      <c r="I616">
        <v>6</v>
      </c>
    </row>
    <row r="617" spans="1:9" x14ac:dyDescent="0.25">
      <c r="A617" s="49">
        <v>598</v>
      </c>
      <c r="B617" s="50">
        <v>0.01</v>
      </c>
      <c r="C617" s="49" t="s">
        <v>2463</v>
      </c>
      <c r="D617" s="49" t="s">
        <v>2485</v>
      </c>
      <c r="E617" s="49" t="s">
        <v>2434</v>
      </c>
      <c r="F617" s="49" t="s">
        <v>2562</v>
      </c>
      <c r="G617" s="62" t="s">
        <v>2587</v>
      </c>
      <c r="H617" s="56" t="s">
        <v>2657</v>
      </c>
      <c r="I617">
        <v>6</v>
      </c>
    </row>
    <row r="618" spans="1:9" x14ac:dyDescent="0.25">
      <c r="A618" s="49">
        <v>931</v>
      </c>
      <c r="B618" s="50">
        <v>0.01</v>
      </c>
      <c r="C618" s="49" t="s">
        <v>2490</v>
      </c>
      <c r="D618" s="49" t="s">
        <v>2485</v>
      </c>
      <c r="E618" s="49" t="s">
        <v>2434</v>
      </c>
      <c r="F618" s="49" t="s">
        <v>2562</v>
      </c>
      <c r="G618" s="62" t="s">
        <v>2587</v>
      </c>
      <c r="H618" s="56" t="s">
        <v>2657</v>
      </c>
      <c r="I618">
        <v>6</v>
      </c>
    </row>
    <row r="619" spans="1:9" x14ac:dyDescent="0.25">
      <c r="A619" s="49">
        <v>1258</v>
      </c>
      <c r="B619" s="50">
        <v>0.01</v>
      </c>
      <c r="C619" s="49" t="s">
        <v>2396</v>
      </c>
      <c r="D619" s="49" t="s">
        <v>2485</v>
      </c>
      <c r="E619" s="49" t="s">
        <v>2434</v>
      </c>
      <c r="F619" s="49" t="s">
        <v>2562</v>
      </c>
      <c r="G619" s="62" t="s">
        <v>2587</v>
      </c>
      <c r="H619" s="56" t="s">
        <v>2657</v>
      </c>
      <c r="I619">
        <v>6</v>
      </c>
    </row>
    <row r="620" spans="1:9" x14ac:dyDescent="0.25">
      <c r="A620" s="49">
        <v>664</v>
      </c>
      <c r="B620" s="50">
        <v>0.01</v>
      </c>
      <c r="C620" s="49" t="s">
        <v>2463</v>
      </c>
      <c r="D620" s="49" t="s">
        <v>2485</v>
      </c>
      <c r="E620" s="49" t="s">
        <v>2446</v>
      </c>
      <c r="F620" s="49" t="s">
        <v>2562</v>
      </c>
      <c r="G620" s="62" t="s">
        <v>2589</v>
      </c>
      <c r="H620" s="56" t="s">
        <v>2657</v>
      </c>
      <c r="I620">
        <v>6</v>
      </c>
    </row>
    <row r="621" spans="1:9" x14ac:dyDescent="0.25">
      <c r="A621" s="49">
        <v>989</v>
      </c>
      <c r="B621" s="50">
        <v>0.01</v>
      </c>
      <c r="C621" s="49" t="s">
        <v>2490</v>
      </c>
      <c r="D621" s="49" t="s">
        <v>2485</v>
      </c>
      <c r="E621" s="49" t="s">
        <v>2446</v>
      </c>
      <c r="F621" s="49" t="s">
        <v>2562</v>
      </c>
      <c r="G621" s="62" t="s">
        <v>2589</v>
      </c>
      <c r="H621" s="56" t="s">
        <v>2657</v>
      </c>
      <c r="I621">
        <v>6</v>
      </c>
    </row>
    <row r="622" spans="1:9" x14ac:dyDescent="0.25">
      <c r="A622" s="49">
        <v>1316</v>
      </c>
      <c r="B622" s="50">
        <v>0.01</v>
      </c>
      <c r="C622" s="49" t="s">
        <v>2396</v>
      </c>
      <c r="D622" s="49" t="s">
        <v>2485</v>
      </c>
      <c r="E622" s="49" t="s">
        <v>2446</v>
      </c>
      <c r="F622" s="49" t="s">
        <v>2562</v>
      </c>
      <c r="G622" s="62" t="s">
        <v>2589</v>
      </c>
      <c r="H622" s="56" t="s">
        <v>2657</v>
      </c>
      <c r="I622">
        <v>6</v>
      </c>
    </row>
    <row r="623" spans="1:9" x14ac:dyDescent="0.25">
      <c r="A623" s="49">
        <v>659</v>
      </c>
      <c r="B623" s="50">
        <v>0.01</v>
      </c>
      <c r="C623" s="49" t="s">
        <v>2463</v>
      </c>
      <c r="D623" s="55" t="s">
        <v>2485</v>
      </c>
      <c r="E623" s="55" t="s">
        <v>2445</v>
      </c>
      <c r="F623" s="49" t="s">
        <v>2562</v>
      </c>
      <c r="G623" s="62" t="s">
        <v>2595</v>
      </c>
      <c r="H623" s="56" t="s">
        <v>2657</v>
      </c>
      <c r="I623">
        <v>6</v>
      </c>
    </row>
    <row r="624" spans="1:9" x14ac:dyDescent="0.25">
      <c r="A624" s="49">
        <v>984</v>
      </c>
      <c r="B624" s="50">
        <v>0.01</v>
      </c>
      <c r="C624" s="49" t="s">
        <v>2490</v>
      </c>
      <c r="D624" s="49" t="s">
        <v>2485</v>
      </c>
      <c r="E624" s="49" t="s">
        <v>2445</v>
      </c>
      <c r="F624" s="49" t="s">
        <v>2562</v>
      </c>
      <c r="G624" s="62" t="s">
        <v>2595</v>
      </c>
      <c r="H624" s="56" t="s">
        <v>2657</v>
      </c>
      <c r="I624">
        <v>6</v>
      </c>
    </row>
    <row r="625" spans="1:9" x14ac:dyDescent="0.25">
      <c r="A625" s="49">
        <v>1311</v>
      </c>
      <c r="B625" s="50">
        <v>0.01</v>
      </c>
      <c r="C625" s="49" t="s">
        <v>2396</v>
      </c>
      <c r="D625" s="49" t="s">
        <v>2485</v>
      </c>
      <c r="E625" s="49" t="s">
        <v>2445</v>
      </c>
      <c r="F625" s="49" t="s">
        <v>2562</v>
      </c>
      <c r="G625" s="62" t="s">
        <v>2595</v>
      </c>
      <c r="H625" s="56" t="s">
        <v>2657</v>
      </c>
      <c r="I625">
        <v>6</v>
      </c>
    </row>
    <row r="626" spans="1:9" x14ac:dyDescent="0.25">
      <c r="A626" s="49">
        <v>653</v>
      </c>
      <c r="B626" s="50">
        <v>0.01</v>
      </c>
      <c r="C626" s="49" t="s">
        <v>2463</v>
      </c>
      <c r="D626" s="49" t="s">
        <v>2485</v>
      </c>
      <c r="E626" s="49" t="s">
        <v>2444</v>
      </c>
      <c r="F626" s="49" t="s">
        <v>2562</v>
      </c>
      <c r="G626" s="62" t="s">
        <v>2596</v>
      </c>
      <c r="H626" s="56" t="s">
        <v>2657</v>
      </c>
      <c r="I626">
        <v>6</v>
      </c>
    </row>
    <row r="627" spans="1:9" x14ac:dyDescent="0.25">
      <c r="A627" s="49">
        <v>978</v>
      </c>
      <c r="B627" s="50">
        <v>0.01</v>
      </c>
      <c r="C627" s="49" t="s">
        <v>2490</v>
      </c>
      <c r="D627" s="49" t="s">
        <v>2485</v>
      </c>
      <c r="E627" s="49" t="s">
        <v>2444</v>
      </c>
      <c r="F627" s="49" t="s">
        <v>2562</v>
      </c>
      <c r="G627" s="62" t="s">
        <v>2596</v>
      </c>
      <c r="H627" s="56" t="s">
        <v>2657</v>
      </c>
      <c r="I627">
        <v>6</v>
      </c>
    </row>
    <row r="628" spans="1:9" x14ac:dyDescent="0.25">
      <c r="A628" s="49">
        <v>1305</v>
      </c>
      <c r="B628" s="50">
        <v>0.01</v>
      </c>
      <c r="C628" s="49" t="s">
        <v>2396</v>
      </c>
      <c r="D628" s="49" t="s">
        <v>2485</v>
      </c>
      <c r="E628" s="49" t="s">
        <v>2444</v>
      </c>
      <c r="F628" s="49" t="s">
        <v>2562</v>
      </c>
      <c r="G628" s="62" t="s">
        <v>2596</v>
      </c>
      <c r="H628" s="56" t="s">
        <v>2657</v>
      </c>
      <c r="I628">
        <v>6</v>
      </c>
    </row>
    <row r="629" spans="1:9" x14ac:dyDescent="0.25">
      <c r="A629" s="49">
        <v>567</v>
      </c>
      <c r="B629" s="50">
        <v>0.01</v>
      </c>
      <c r="C629" s="49" t="s">
        <v>2463</v>
      </c>
      <c r="D629" s="49" t="s">
        <v>2485</v>
      </c>
      <c r="E629" s="49" t="s">
        <v>2428</v>
      </c>
      <c r="F629" s="49" t="s">
        <v>2562</v>
      </c>
      <c r="G629" s="62" t="s">
        <v>2597</v>
      </c>
      <c r="H629" s="56" t="s">
        <v>2657</v>
      </c>
      <c r="I629">
        <v>6</v>
      </c>
    </row>
    <row r="630" spans="1:9" x14ac:dyDescent="0.25">
      <c r="A630" s="49">
        <v>893</v>
      </c>
      <c r="B630" s="50">
        <v>0.01</v>
      </c>
      <c r="C630" s="49" t="s">
        <v>2490</v>
      </c>
      <c r="D630" s="49" t="s">
        <v>2485</v>
      </c>
      <c r="E630" s="49" t="s">
        <v>2428</v>
      </c>
      <c r="F630" s="49" t="s">
        <v>2562</v>
      </c>
      <c r="G630" s="62" t="s">
        <v>2597</v>
      </c>
      <c r="H630" s="56" t="s">
        <v>2657</v>
      </c>
      <c r="I630">
        <v>6</v>
      </c>
    </row>
    <row r="631" spans="1:9" x14ac:dyDescent="0.25">
      <c r="A631" s="49">
        <v>1220</v>
      </c>
      <c r="B631" s="50">
        <v>0.01</v>
      </c>
      <c r="C631" s="49" t="s">
        <v>2396</v>
      </c>
      <c r="D631" s="49" t="s">
        <v>2485</v>
      </c>
      <c r="E631" s="49" t="s">
        <v>2428</v>
      </c>
      <c r="F631" s="49" t="s">
        <v>2562</v>
      </c>
      <c r="G631" s="62" t="s">
        <v>2597</v>
      </c>
      <c r="H631" s="56" t="s">
        <v>2657</v>
      </c>
      <c r="I631">
        <v>6</v>
      </c>
    </row>
    <row r="632" spans="1:9" x14ac:dyDescent="0.25">
      <c r="A632" s="49">
        <v>677</v>
      </c>
      <c r="B632" s="50">
        <v>0.01</v>
      </c>
      <c r="C632" s="49" t="s">
        <v>2463</v>
      </c>
      <c r="D632" s="49" t="s">
        <v>2485</v>
      </c>
      <c r="E632" s="49" t="s">
        <v>2452</v>
      </c>
      <c r="F632" s="49" t="s">
        <v>2562</v>
      </c>
      <c r="G632" s="62" t="s">
        <v>2592</v>
      </c>
      <c r="H632" s="56" t="s">
        <v>2657</v>
      </c>
      <c r="I632">
        <v>6</v>
      </c>
    </row>
    <row r="633" spans="1:9" x14ac:dyDescent="0.25">
      <c r="A633" s="49">
        <v>1006</v>
      </c>
      <c r="B633" s="50">
        <v>0.01</v>
      </c>
      <c r="C633" s="49" t="s">
        <v>2490</v>
      </c>
      <c r="D633" s="49" t="s">
        <v>2485</v>
      </c>
      <c r="E633" s="49" t="s">
        <v>2452</v>
      </c>
      <c r="F633" s="49" t="s">
        <v>2562</v>
      </c>
      <c r="G633" s="62" t="s">
        <v>2592</v>
      </c>
      <c r="H633" s="56" t="s">
        <v>2657</v>
      </c>
      <c r="I633">
        <v>6</v>
      </c>
    </row>
    <row r="634" spans="1:9" x14ac:dyDescent="0.25">
      <c r="A634" s="49">
        <v>1333</v>
      </c>
      <c r="B634" s="50">
        <v>0.01</v>
      </c>
      <c r="C634" s="49" t="s">
        <v>2396</v>
      </c>
      <c r="D634" s="49" t="s">
        <v>2485</v>
      </c>
      <c r="E634" s="49" t="s">
        <v>2452</v>
      </c>
      <c r="F634" s="49" t="s">
        <v>2562</v>
      </c>
      <c r="G634" s="62" t="s">
        <v>2592</v>
      </c>
      <c r="H634" s="56" t="s">
        <v>2657</v>
      </c>
      <c r="I634">
        <v>6</v>
      </c>
    </row>
    <row r="635" spans="1:9" x14ac:dyDescent="0.25">
      <c r="A635" s="49">
        <v>547</v>
      </c>
      <c r="B635" s="50">
        <v>0.01</v>
      </c>
      <c r="C635" s="49" t="s">
        <v>2463</v>
      </c>
      <c r="D635" s="49" t="s">
        <v>2479</v>
      </c>
      <c r="E635" s="49" t="s">
        <v>2474</v>
      </c>
      <c r="F635" s="49" t="s">
        <v>2603</v>
      </c>
      <c r="G635" s="73" t="s">
        <v>2605</v>
      </c>
      <c r="H635" s="56" t="s">
        <v>2657</v>
      </c>
      <c r="I635">
        <v>6</v>
      </c>
    </row>
    <row r="636" spans="1:9" x14ac:dyDescent="0.25">
      <c r="A636" s="65">
        <v>561</v>
      </c>
      <c r="B636" s="66">
        <v>0.01</v>
      </c>
      <c r="C636" s="65" t="s">
        <v>2463</v>
      </c>
      <c r="D636" s="65" t="s">
        <v>2479</v>
      </c>
      <c r="E636" s="65" t="s">
        <v>2484</v>
      </c>
      <c r="F636" s="65" t="s">
        <v>2603</v>
      </c>
      <c r="G636" s="67" t="s">
        <v>2606</v>
      </c>
      <c r="H636" s="56" t="s">
        <v>2657</v>
      </c>
      <c r="I636">
        <v>6</v>
      </c>
    </row>
    <row r="637" spans="1:9" x14ac:dyDescent="0.25">
      <c r="A637" s="49">
        <v>555</v>
      </c>
      <c r="B637" s="50">
        <v>0.01</v>
      </c>
      <c r="C637" s="49" t="s">
        <v>2463</v>
      </c>
      <c r="D637" s="49" t="s">
        <v>2479</v>
      </c>
      <c r="E637" s="49" t="s">
        <v>2476</v>
      </c>
      <c r="F637" s="49" t="s">
        <v>2603</v>
      </c>
      <c r="G637" s="62" t="s">
        <v>2607</v>
      </c>
      <c r="H637" s="56" t="s">
        <v>2657</v>
      </c>
      <c r="I637">
        <v>6</v>
      </c>
    </row>
    <row r="638" spans="1:9" x14ac:dyDescent="0.25">
      <c r="A638" s="49">
        <v>544</v>
      </c>
      <c r="B638" s="50">
        <v>0.01</v>
      </c>
      <c r="C638" s="49" t="s">
        <v>2463</v>
      </c>
      <c r="D638" s="49" t="s">
        <v>2479</v>
      </c>
      <c r="E638" s="49" t="s">
        <v>2478</v>
      </c>
      <c r="F638" s="49" t="s">
        <v>2603</v>
      </c>
      <c r="G638" s="62" t="s">
        <v>2608</v>
      </c>
      <c r="H638" s="56" t="s">
        <v>2657</v>
      </c>
      <c r="I638">
        <v>6</v>
      </c>
    </row>
    <row r="639" spans="1:9" x14ac:dyDescent="0.25">
      <c r="A639" s="49">
        <v>549</v>
      </c>
      <c r="B639" s="50">
        <v>0.01</v>
      </c>
      <c r="C639" s="49" t="s">
        <v>2463</v>
      </c>
      <c r="D639" s="49" t="s">
        <v>2479</v>
      </c>
      <c r="E639" s="49" t="s">
        <v>2481</v>
      </c>
      <c r="F639" s="49" t="s">
        <v>2603</v>
      </c>
      <c r="G639" s="62" t="s">
        <v>2609</v>
      </c>
      <c r="H639" s="56" t="s">
        <v>2657</v>
      </c>
      <c r="I639">
        <v>6</v>
      </c>
    </row>
    <row r="640" spans="1:9" x14ac:dyDescent="0.25">
      <c r="A640" s="65">
        <v>557</v>
      </c>
      <c r="B640" s="66">
        <v>0.01</v>
      </c>
      <c r="C640" s="65" t="s">
        <v>2463</v>
      </c>
      <c r="D640" s="65" t="s">
        <v>2479</v>
      </c>
      <c r="E640" s="65" t="s">
        <v>2483</v>
      </c>
      <c r="F640" s="65" t="s">
        <v>2603</v>
      </c>
      <c r="G640" s="67" t="s">
        <v>2610</v>
      </c>
      <c r="H640" s="56" t="s">
        <v>2657</v>
      </c>
      <c r="I640">
        <v>6</v>
      </c>
    </row>
    <row r="641" spans="1:9" x14ac:dyDescent="0.25">
      <c r="A641" s="65">
        <v>1510</v>
      </c>
      <c r="B641" s="66">
        <v>0.01</v>
      </c>
      <c r="C641" s="65" t="s">
        <v>2463</v>
      </c>
      <c r="D641" s="65" t="s">
        <v>2512</v>
      </c>
      <c r="E641" s="65" t="s">
        <v>2474</v>
      </c>
      <c r="F641" s="65" t="s">
        <v>2604</v>
      </c>
      <c r="G641" s="67" t="s">
        <v>2605</v>
      </c>
      <c r="H641" s="56" t="s">
        <v>2657</v>
      </c>
      <c r="I641">
        <v>6</v>
      </c>
    </row>
    <row r="642" spans="1:9" x14ac:dyDescent="0.25">
      <c r="A642" s="65">
        <v>1518</v>
      </c>
      <c r="B642" s="66">
        <v>0.01</v>
      </c>
      <c r="C642" s="65" t="s">
        <v>2463</v>
      </c>
      <c r="D642" s="65" t="s">
        <v>2512</v>
      </c>
      <c r="E642" s="65" t="s">
        <v>2484</v>
      </c>
      <c r="F642" s="65" t="s">
        <v>2604</v>
      </c>
      <c r="G642" s="67" t="s">
        <v>2606</v>
      </c>
      <c r="H642" s="56" t="s">
        <v>2657</v>
      </c>
      <c r="I642">
        <v>6</v>
      </c>
    </row>
    <row r="643" spans="1:9" x14ac:dyDescent="0.25">
      <c r="A643" s="65">
        <v>1515</v>
      </c>
      <c r="B643" s="66">
        <v>0.01</v>
      </c>
      <c r="C643" s="65" t="s">
        <v>2463</v>
      </c>
      <c r="D643" s="65" t="s">
        <v>2512</v>
      </c>
      <c r="E643" s="65" t="s">
        <v>2476</v>
      </c>
      <c r="F643" s="65" t="s">
        <v>2604</v>
      </c>
      <c r="G643" s="67" t="s">
        <v>2607</v>
      </c>
      <c r="H643" s="56" t="s">
        <v>2657</v>
      </c>
      <c r="I643">
        <v>6</v>
      </c>
    </row>
    <row r="644" spans="1:9" x14ac:dyDescent="0.25">
      <c r="A644" s="65">
        <v>1508</v>
      </c>
      <c r="B644" s="66">
        <v>0.01</v>
      </c>
      <c r="C644" s="65" t="s">
        <v>2463</v>
      </c>
      <c r="D644" s="65" t="s">
        <v>2512</v>
      </c>
      <c r="E644" s="65" t="s">
        <v>2478</v>
      </c>
      <c r="F644" s="65" t="s">
        <v>2604</v>
      </c>
      <c r="G644" s="67" t="s">
        <v>2608</v>
      </c>
      <c r="H644" s="56" t="s">
        <v>2657</v>
      </c>
      <c r="I644">
        <v>6</v>
      </c>
    </row>
    <row r="645" spans="1:9" x14ac:dyDescent="0.25">
      <c r="A645" s="65">
        <v>1511</v>
      </c>
      <c r="B645" s="66">
        <v>0.01</v>
      </c>
      <c r="C645" s="65" t="s">
        <v>2463</v>
      </c>
      <c r="D645" s="65" t="s">
        <v>2512</v>
      </c>
      <c r="E645" s="65" t="s">
        <v>2481</v>
      </c>
      <c r="F645" s="65" t="s">
        <v>2604</v>
      </c>
      <c r="G645" s="67" t="s">
        <v>2609</v>
      </c>
      <c r="H645" s="56" t="s">
        <v>2657</v>
      </c>
      <c r="I645">
        <v>6</v>
      </c>
    </row>
    <row r="646" spans="1:9" x14ac:dyDescent="0.25">
      <c r="A646" s="65">
        <v>1516</v>
      </c>
      <c r="B646" s="66">
        <v>0.01</v>
      </c>
      <c r="C646" s="65" t="s">
        <v>2463</v>
      </c>
      <c r="D646" s="65" t="s">
        <v>2512</v>
      </c>
      <c r="E646" s="65" t="s">
        <v>2483</v>
      </c>
      <c r="F646" s="65" t="s">
        <v>2604</v>
      </c>
      <c r="G646" s="67" t="s">
        <v>2610</v>
      </c>
      <c r="H646" s="56" t="s">
        <v>2657</v>
      </c>
      <c r="I646">
        <v>6</v>
      </c>
    </row>
    <row r="647" spans="1:9" x14ac:dyDescent="0.25">
      <c r="A647" s="49">
        <v>552</v>
      </c>
      <c r="B647" s="50">
        <v>0.01</v>
      </c>
      <c r="C647" s="49" t="s">
        <v>2463</v>
      </c>
      <c r="D647" s="49" t="s">
        <v>2474</v>
      </c>
      <c r="E647" s="49" t="s">
        <v>2480</v>
      </c>
      <c r="F647" s="49" t="s">
        <v>2605</v>
      </c>
      <c r="G647" s="62" t="s">
        <v>2611</v>
      </c>
      <c r="H647" s="56" t="s">
        <v>2657</v>
      </c>
      <c r="I647">
        <v>6</v>
      </c>
    </row>
    <row r="648" spans="1:9" x14ac:dyDescent="0.25">
      <c r="A648" s="49">
        <v>613</v>
      </c>
      <c r="B648" s="50">
        <v>0.01</v>
      </c>
      <c r="C648" s="49" t="s">
        <v>2463</v>
      </c>
      <c r="D648" s="49" t="s">
        <v>2474</v>
      </c>
      <c r="E648" s="49" t="s">
        <v>2477</v>
      </c>
      <c r="F648" s="49" t="s">
        <v>2605</v>
      </c>
      <c r="G648" s="62" t="s">
        <v>2612</v>
      </c>
      <c r="H648" s="56" t="s">
        <v>2657</v>
      </c>
      <c r="I648">
        <v>6</v>
      </c>
    </row>
    <row r="649" spans="1:9" x14ac:dyDescent="0.25">
      <c r="A649" s="49">
        <v>541</v>
      </c>
      <c r="B649" s="50">
        <v>0.01</v>
      </c>
      <c r="C649" s="49" t="s">
        <v>2463</v>
      </c>
      <c r="D649" s="49" t="s">
        <v>2474</v>
      </c>
      <c r="E649" s="49" t="s">
        <v>2475</v>
      </c>
      <c r="F649" s="49" t="s">
        <v>2605</v>
      </c>
      <c r="G649" s="62" t="s">
        <v>2613</v>
      </c>
      <c r="H649" s="56" t="s">
        <v>2657</v>
      </c>
      <c r="I649">
        <v>6</v>
      </c>
    </row>
    <row r="650" spans="1:9" x14ac:dyDescent="0.25">
      <c r="A650" s="65">
        <v>553</v>
      </c>
      <c r="B650" s="66">
        <v>0.01</v>
      </c>
      <c r="C650" s="65" t="s">
        <v>2463</v>
      </c>
      <c r="D650" s="65" t="s">
        <v>2474</v>
      </c>
      <c r="E650" s="65" t="s">
        <v>2482</v>
      </c>
      <c r="F650" s="65" t="s">
        <v>2605</v>
      </c>
      <c r="G650" s="67" t="s">
        <v>2614</v>
      </c>
      <c r="H650" s="56" t="s">
        <v>2657</v>
      </c>
      <c r="I650">
        <v>6</v>
      </c>
    </row>
    <row r="651" spans="1:9" x14ac:dyDescent="0.25">
      <c r="A651" s="65">
        <v>1513</v>
      </c>
      <c r="B651" s="66">
        <v>0.01</v>
      </c>
      <c r="C651" s="65" t="s">
        <v>2463</v>
      </c>
      <c r="D651" s="65" t="s">
        <v>2484</v>
      </c>
      <c r="E651" s="65" t="s">
        <v>2480</v>
      </c>
      <c r="F651" s="65" t="s">
        <v>2606</v>
      </c>
      <c r="G651" s="67" t="s">
        <v>2611</v>
      </c>
      <c r="H651" s="56" t="s">
        <v>2657</v>
      </c>
      <c r="I651">
        <v>6</v>
      </c>
    </row>
    <row r="652" spans="1:9" x14ac:dyDescent="0.25">
      <c r="A652" s="65">
        <v>1534</v>
      </c>
      <c r="B652" s="66">
        <v>0.01</v>
      </c>
      <c r="C652" s="65" t="s">
        <v>2463</v>
      </c>
      <c r="D652" s="65" t="s">
        <v>2484</v>
      </c>
      <c r="E652" s="65" t="s">
        <v>2477</v>
      </c>
      <c r="F652" s="65" t="s">
        <v>2606</v>
      </c>
      <c r="G652" s="67" t="s">
        <v>2612</v>
      </c>
      <c r="H652" s="56" t="s">
        <v>2657</v>
      </c>
      <c r="I652">
        <v>6</v>
      </c>
    </row>
    <row r="653" spans="1:9" x14ac:dyDescent="0.25">
      <c r="A653" s="65">
        <v>1507</v>
      </c>
      <c r="B653" s="66">
        <v>0.01</v>
      </c>
      <c r="C653" s="65" t="s">
        <v>2463</v>
      </c>
      <c r="D653" s="65" t="s">
        <v>2484</v>
      </c>
      <c r="E653" s="65" t="s">
        <v>2475</v>
      </c>
      <c r="F653" s="65" t="s">
        <v>2606</v>
      </c>
      <c r="G653" s="67" t="s">
        <v>2613</v>
      </c>
      <c r="H653" s="56" t="s">
        <v>2657</v>
      </c>
      <c r="I653">
        <v>6</v>
      </c>
    </row>
    <row r="654" spans="1:9" x14ac:dyDescent="0.25">
      <c r="A654" s="65">
        <v>1514</v>
      </c>
      <c r="B654" s="66">
        <v>0.01</v>
      </c>
      <c r="C654" s="65" t="s">
        <v>2463</v>
      </c>
      <c r="D654" s="65" t="s">
        <v>2484</v>
      </c>
      <c r="E654" s="65" t="s">
        <v>2482</v>
      </c>
      <c r="F654" s="65" t="s">
        <v>2606</v>
      </c>
      <c r="G654" s="70" t="s">
        <v>2604</v>
      </c>
      <c r="H654" s="56" t="s">
        <v>2657</v>
      </c>
      <c r="I654">
        <v>6</v>
      </c>
    </row>
    <row r="655" spans="1:9" x14ac:dyDescent="0.25">
      <c r="A655" s="65">
        <v>610</v>
      </c>
      <c r="B655" s="66">
        <v>0.01</v>
      </c>
      <c r="C655" s="65" t="s">
        <v>2463</v>
      </c>
      <c r="D655" s="65" t="s">
        <v>2432</v>
      </c>
      <c r="E655" s="65" t="s">
        <v>2489</v>
      </c>
      <c r="F655" s="65" t="s">
        <v>2585</v>
      </c>
      <c r="G655" s="67" t="s">
        <v>2635</v>
      </c>
      <c r="H655" s="68" t="s">
        <v>2657</v>
      </c>
      <c r="I655">
        <v>6</v>
      </c>
    </row>
    <row r="656" spans="1:9" x14ac:dyDescent="0.25">
      <c r="A656" s="65">
        <v>588</v>
      </c>
      <c r="B656" s="66">
        <v>0.01</v>
      </c>
      <c r="C656" s="65" t="s">
        <v>2463</v>
      </c>
      <c r="D656" s="70" t="s">
        <v>2488</v>
      </c>
      <c r="E656" s="70" t="s">
        <v>2433</v>
      </c>
      <c r="F656" s="65" t="s">
        <v>2637</v>
      </c>
      <c r="G656" s="67" t="s">
        <v>2566</v>
      </c>
      <c r="H656" s="68" t="s">
        <v>2657</v>
      </c>
      <c r="I656">
        <v>6</v>
      </c>
    </row>
    <row r="657" spans="1:9" x14ac:dyDescent="0.25">
      <c r="A657" s="65">
        <v>609</v>
      </c>
      <c r="B657" s="66">
        <v>0.01</v>
      </c>
      <c r="C657" s="65" t="s">
        <v>2463</v>
      </c>
      <c r="D657" s="65" t="s">
        <v>2488</v>
      </c>
      <c r="E657" s="65" t="s">
        <v>2489</v>
      </c>
      <c r="F657" s="65" t="s">
        <v>2637</v>
      </c>
      <c r="G657" s="67" t="s">
        <v>2635</v>
      </c>
      <c r="H657" s="68" t="s">
        <v>2657</v>
      </c>
      <c r="I657">
        <v>6</v>
      </c>
    </row>
    <row r="658" spans="1:9" x14ac:dyDescent="0.25">
      <c r="A658" s="65">
        <v>600</v>
      </c>
      <c r="B658" s="66">
        <v>0.01</v>
      </c>
      <c r="C658" s="65" t="s">
        <v>2463</v>
      </c>
      <c r="D658" s="65" t="s">
        <v>2488</v>
      </c>
      <c r="E658" s="65" t="s">
        <v>2435</v>
      </c>
      <c r="F658" s="65" t="s">
        <v>2637</v>
      </c>
      <c r="G658" s="67" t="s">
        <v>2567</v>
      </c>
      <c r="H658" s="68" t="s">
        <v>2657</v>
      </c>
      <c r="I658">
        <v>6</v>
      </c>
    </row>
    <row r="659" spans="1:9" x14ac:dyDescent="0.25">
      <c r="A659" s="65">
        <v>615</v>
      </c>
      <c r="B659" s="66">
        <v>0.01</v>
      </c>
      <c r="C659" s="65" t="s">
        <v>2463</v>
      </c>
      <c r="D659" s="65" t="s">
        <v>2488</v>
      </c>
      <c r="E659" s="65" t="s">
        <v>2436</v>
      </c>
      <c r="F659" s="65" t="s">
        <v>2637</v>
      </c>
      <c r="G659" s="67" t="s">
        <v>2568</v>
      </c>
      <c r="H659" s="68" t="s">
        <v>2657</v>
      </c>
      <c r="I659">
        <v>6</v>
      </c>
    </row>
    <row r="660" spans="1:9" x14ac:dyDescent="0.25">
      <c r="A660" s="65">
        <v>611</v>
      </c>
      <c r="B660" s="66">
        <v>0.01</v>
      </c>
      <c r="C660" s="65" t="s">
        <v>2463</v>
      </c>
      <c r="D660" s="65" t="s">
        <v>2431</v>
      </c>
      <c r="E660" s="65" t="s">
        <v>2489</v>
      </c>
      <c r="F660" s="65" t="s">
        <v>2586</v>
      </c>
      <c r="G660" s="67" t="s">
        <v>2635</v>
      </c>
      <c r="H660" s="68" t="s">
        <v>2657</v>
      </c>
      <c r="I660">
        <v>6</v>
      </c>
    </row>
    <row r="661" spans="1:9" x14ac:dyDescent="0.25">
      <c r="A661" s="65">
        <v>612</v>
      </c>
      <c r="B661" s="66">
        <v>0.01</v>
      </c>
      <c r="C661" s="65" t="s">
        <v>2463</v>
      </c>
      <c r="D661" s="65" t="s">
        <v>2434</v>
      </c>
      <c r="E661" s="65" t="s">
        <v>2489</v>
      </c>
      <c r="F661" s="65" t="s">
        <v>2587</v>
      </c>
      <c r="G661" s="67" t="s">
        <v>2635</v>
      </c>
      <c r="H661" s="56" t="s">
        <v>2657</v>
      </c>
      <c r="I661">
        <v>6</v>
      </c>
    </row>
    <row r="662" spans="1:9" x14ac:dyDescent="0.25">
      <c r="A662" s="49">
        <v>556</v>
      </c>
      <c r="B662" s="50">
        <v>0.01</v>
      </c>
      <c r="C662" s="49" t="s">
        <v>2463</v>
      </c>
      <c r="D662" s="49" t="s">
        <v>2480</v>
      </c>
      <c r="E662" s="49" t="s">
        <v>2476</v>
      </c>
      <c r="F662" s="49" t="s">
        <v>2639</v>
      </c>
      <c r="G662" s="62" t="s">
        <v>2640</v>
      </c>
      <c r="H662" s="56" t="s">
        <v>2657</v>
      </c>
      <c r="I662">
        <v>6</v>
      </c>
    </row>
    <row r="663" spans="1:9" x14ac:dyDescent="0.25">
      <c r="A663" s="49">
        <v>546</v>
      </c>
      <c r="B663" s="50">
        <v>0.01</v>
      </c>
      <c r="C663" s="49" t="s">
        <v>2463</v>
      </c>
      <c r="D663" s="49" t="s">
        <v>2480</v>
      </c>
      <c r="E663" s="49" t="s">
        <v>2478</v>
      </c>
      <c r="F663" s="49" t="s">
        <v>2639</v>
      </c>
      <c r="G663" s="63" t="s">
        <v>2608</v>
      </c>
      <c r="H663" s="56" t="s">
        <v>2657</v>
      </c>
      <c r="I663">
        <v>6</v>
      </c>
    </row>
    <row r="664" spans="1:9" x14ac:dyDescent="0.25">
      <c r="A664" s="49">
        <v>551</v>
      </c>
      <c r="B664" s="50">
        <v>0.01</v>
      </c>
      <c r="C664" s="49" t="s">
        <v>2463</v>
      </c>
      <c r="D664" s="49" t="s">
        <v>2480</v>
      </c>
      <c r="E664" s="49" t="s">
        <v>2481</v>
      </c>
      <c r="F664" s="49" t="s">
        <v>2639</v>
      </c>
      <c r="G664" s="63" t="s">
        <v>2609</v>
      </c>
      <c r="H664" s="56" t="s">
        <v>2657</v>
      </c>
      <c r="I664">
        <v>6</v>
      </c>
    </row>
    <row r="665" spans="1:9" x14ac:dyDescent="0.25">
      <c r="A665" s="49">
        <v>559</v>
      </c>
      <c r="B665" s="50">
        <v>0.01</v>
      </c>
      <c r="C665" s="49" t="s">
        <v>2463</v>
      </c>
      <c r="D665" s="49" t="s">
        <v>2480</v>
      </c>
      <c r="E665" s="49" t="s">
        <v>2483</v>
      </c>
      <c r="F665" s="49" t="s">
        <v>2639</v>
      </c>
      <c r="G665" s="63" t="s">
        <v>2610</v>
      </c>
      <c r="H665" s="56" t="s">
        <v>2657</v>
      </c>
      <c r="I665">
        <v>6</v>
      </c>
    </row>
    <row r="666" spans="1:9" x14ac:dyDescent="0.25">
      <c r="A666" s="49">
        <v>614</v>
      </c>
      <c r="B666" s="50">
        <v>0.01</v>
      </c>
      <c r="C666" s="49" t="s">
        <v>2463</v>
      </c>
      <c r="D666" s="49" t="s">
        <v>2476</v>
      </c>
      <c r="E666" s="49" t="s">
        <v>2477</v>
      </c>
      <c r="F666" s="49" t="s">
        <v>2640</v>
      </c>
      <c r="G666" s="63" t="s">
        <v>2612</v>
      </c>
      <c r="H666" s="56" t="s">
        <v>2657</v>
      </c>
      <c r="I666">
        <v>6</v>
      </c>
    </row>
    <row r="667" spans="1:9" x14ac:dyDescent="0.25">
      <c r="A667" s="49">
        <v>542</v>
      </c>
      <c r="B667" s="50">
        <v>0.01</v>
      </c>
      <c r="C667" s="49" t="s">
        <v>2463</v>
      </c>
      <c r="D667" s="49" t="s">
        <v>2476</v>
      </c>
      <c r="E667" s="49" t="s">
        <v>2475</v>
      </c>
      <c r="F667" s="49" t="s">
        <v>2640</v>
      </c>
      <c r="G667" s="63" t="s">
        <v>2613</v>
      </c>
      <c r="H667" s="56" t="s">
        <v>2657</v>
      </c>
      <c r="I667">
        <v>6</v>
      </c>
    </row>
    <row r="668" spans="1:9" x14ac:dyDescent="0.25">
      <c r="A668" s="49">
        <v>554</v>
      </c>
      <c r="B668" s="50">
        <v>0.01</v>
      </c>
      <c r="C668" s="49" t="s">
        <v>2463</v>
      </c>
      <c r="D668" s="49" t="s">
        <v>2476</v>
      </c>
      <c r="E668" s="49" t="s">
        <v>2482</v>
      </c>
      <c r="F668" s="49" t="s">
        <v>2640</v>
      </c>
      <c r="G668" s="63" t="s">
        <v>2614</v>
      </c>
      <c r="H668" s="56" t="s">
        <v>2657</v>
      </c>
      <c r="I668">
        <v>6</v>
      </c>
    </row>
    <row r="669" spans="1:9" x14ac:dyDescent="0.25">
      <c r="A669" s="49">
        <v>543</v>
      </c>
      <c r="B669" s="50">
        <v>0.01</v>
      </c>
      <c r="C669" s="49" t="s">
        <v>2463</v>
      </c>
      <c r="D669" s="49" t="s">
        <v>2477</v>
      </c>
      <c r="E669" s="49" t="s">
        <v>2478</v>
      </c>
      <c r="F669" s="49" t="s">
        <v>2612</v>
      </c>
      <c r="G669" s="62" t="s">
        <v>2608</v>
      </c>
      <c r="H669" s="56" t="s">
        <v>2657</v>
      </c>
      <c r="I669">
        <v>6</v>
      </c>
    </row>
    <row r="670" spans="1:9" x14ac:dyDescent="0.25">
      <c r="A670" s="49">
        <v>548</v>
      </c>
      <c r="B670" s="50">
        <v>0.01</v>
      </c>
      <c r="C670" s="49" t="s">
        <v>2463</v>
      </c>
      <c r="D670" s="49" t="s">
        <v>2477</v>
      </c>
      <c r="E670" s="49" t="s">
        <v>2481</v>
      </c>
      <c r="F670" s="49" t="s">
        <v>2612</v>
      </c>
      <c r="G670" s="62" t="s">
        <v>2609</v>
      </c>
      <c r="H670" s="56" t="s">
        <v>2657</v>
      </c>
      <c r="I670">
        <v>6</v>
      </c>
    </row>
    <row r="671" spans="1:9" x14ac:dyDescent="0.25">
      <c r="A671" s="49">
        <v>560</v>
      </c>
      <c r="B671" s="50">
        <v>0.01</v>
      </c>
      <c r="C671" s="49" t="s">
        <v>2463</v>
      </c>
      <c r="D671" s="49" t="s">
        <v>2477</v>
      </c>
      <c r="E671" s="49" t="s">
        <v>2483</v>
      </c>
      <c r="F671" s="49" t="s">
        <v>2612</v>
      </c>
      <c r="G671" s="62" t="s">
        <v>2610</v>
      </c>
      <c r="H671" s="56" t="s">
        <v>2657</v>
      </c>
      <c r="I671">
        <v>6</v>
      </c>
    </row>
    <row r="672" spans="1:9" x14ac:dyDescent="0.25">
      <c r="A672" s="49">
        <v>545</v>
      </c>
      <c r="B672" s="50">
        <v>0.01</v>
      </c>
      <c r="C672" s="49" t="s">
        <v>2463</v>
      </c>
      <c r="D672" s="49" t="s">
        <v>2475</v>
      </c>
      <c r="E672" s="49" t="s">
        <v>2478</v>
      </c>
      <c r="F672" s="49" t="s">
        <v>2613</v>
      </c>
      <c r="G672" s="62" t="s">
        <v>2608</v>
      </c>
      <c r="H672" s="56" t="s">
        <v>2657</v>
      </c>
      <c r="I672">
        <v>6</v>
      </c>
    </row>
    <row r="673" spans="1:9" x14ac:dyDescent="0.25">
      <c r="A673" s="49">
        <v>550</v>
      </c>
      <c r="B673" s="50">
        <v>0.01</v>
      </c>
      <c r="C673" s="49" t="s">
        <v>2463</v>
      </c>
      <c r="D673" s="49" t="s">
        <v>2475</v>
      </c>
      <c r="E673" s="49" t="s">
        <v>2481</v>
      </c>
      <c r="F673" s="49" t="s">
        <v>2613</v>
      </c>
      <c r="G673" s="62" t="s">
        <v>2609</v>
      </c>
      <c r="H673" s="56" t="s">
        <v>2657</v>
      </c>
      <c r="I673">
        <v>6</v>
      </c>
    </row>
    <row r="674" spans="1:9" x14ac:dyDescent="0.25">
      <c r="A674" s="49">
        <v>558</v>
      </c>
      <c r="B674" s="50">
        <v>0.01</v>
      </c>
      <c r="C674" s="49" t="s">
        <v>2463</v>
      </c>
      <c r="D674" s="49" t="s">
        <v>2475</v>
      </c>
      <c r="E674" s="49" t="s">
        <v>2483</v>
      </c>
      <c r="F674" s="49" t="s">
        <v>2613</v>
      </c>
      <c r="G674" s="62" t="s">
        <v>2610</v>
      </c>
      <c r="H674" s="56" t="s">
        <v>2657</v>
      </c>
      <c r="I674">
        <v>6</v>
      </c>
    </row>
    <row r="675" spans="1:9" x14ac:dyDescent="0.25">
      <c r="A675" s="49">
        <v>1509</v>
      </c>
      <c r="B675" s="50">
        <v>0.01</v>
      </c>
      <c r="C675" s="49" t="s">
        <v>2463</v>
      </c>
      <c r="D675" s="49" t="s">
        <v>2482</v>
      </c>
      <c r="E675" s="49" t="s">
        <v>2478</v>
      </c>
      <c r="F675" s="49" t="s">
        <v>2614</v>
      </c>
      <c r="G675" s="62" t="s">
        <v>2608</v>
      </c>
      <c r="H675" s="56" t="s">
        <v>2657</v>
      </c>
      <c r="I675">
        <v>6</v>
      </c>
    </row>
    <row r="676" spans="1:9" x14ac:dyDescent="0.25">
      <c r="A676" s="49">
        <v>1512</v>
      </c>
      <c r="B676" s="50">
        <v>0.01</v>
      </c>
      <c r="C676" s="49" t="s">
        <v>2463</v>
      </c>
      <c r="D676" s="49" t="s">
        <v>2482</v>
      </c>
      <c r="E676" s="49" t="s">
        <v>2481</v>
      </c>
      <c r="F676" s="49" t="s">
        <v>2614</v>
      </c>
      <c r="G676" s="62" t="s">
        <v>2609</v>
      </c>
      <c r="H676" s="56" t="s">
        <v>2657</v>
      </c>
      <c r="I676">
        <v>6</v>
      </c>
    </row>
    <row r="677" spans="1:9" x14ac:dyDescent="0.25">
      <c r="A677" s="49">
        <v>1517</v>
      </c>
      <c r="B677" s="50">
        <v>0.01</v>
      </c>
      <c r="C677" s="49" t="s">
        <v>2463</v>
      </c>
      <c r="D677" s="49" t="s">
        <v>2482</v>
      </c>
      <c r="E677" s="49" t="s">
        <v>2483</v>
      </c>
      <c r="F677" s="49" t="s">
        <v>2614</v>
      </c>
      <c r="G677" s="62" t="s">
        <v>2610</v>
      </c>
      <c r="H677" s="56" t="s">
        <v>2657</v>
      </c>
      <c r="I677">
        <v>6</v>
      </c>
    </row>
    <row r="678" spans="1:9" x14ac:dyDescent="0.25">
      <c r="A678" s="49">
        <v>641</v>
      </c>
      <c r="B678" s="50">
        <v>0.01</v>
      </c>
      <c r="C678" s="49" t="s">
        <v>2463</v>
      </c>
      <c r="D678" s="49" t="s">
        <v>2445</v>
      </c>
      <c r="E678" s="49" t="s">
        <v>2442</v>
      </c>
      <c r="F678" s="49" t="s">
        <v>2618</v>
      </c>
      <c r="G678" s="73" t="s">
        <v>2615</v>
      </c>
      <c r="H678" s="56" t="s">
        <v>2657</v>
      </c>
      <c r="I678">
        <v>6</v>
      </c>
    </row>
    <row r="679" spans="1:9" x14ac:dyDescent="0.25">
      <c r="A679" s="49">
        <v>966</v>
      </c>
      <c r="B679" s="50">
        <v>0.01</v>
      </c>
      <c r="C679" s="49" t="s">
        <v>2490</v>
      </c>
      <c r="D679" s="49" t="s">
        <v>2445</v>
      </c>
      <c r="E679" s="49" t="s">
        <v>2442</v>
      </c>
      <c r="F679" s="49" t="s">
        <v>2618</v>
      </c>
      <c r="G679" s="73" t="s">
        <v>2615</v>
      </c>
      <c r="H679" s="56" t="s">
        <v>2657</v>
      </c>
      <c r="I679">
        <v>6</v>
      </c>
    </row>
    <row r="680" spans="1:9" x14ac:dyDescent="0.25">
      <c r="A680" s="49">
        <v>1293</v>
      </c>
      <c r="B680" s="50">
        <v>0.01</v>
      </c>
      <c r="C680" s="49" t="s">
        <v>2396</v>
      </c>
      <c r="D680" s="49" t="s">
        <v>2445</v>
      </c>
      <c r="E680" s="49" t="s">
        <v>2442</v>
      </c>
      <c r="F680" s="49" t="s">
        <v>2618</v>
      </c>
      <c r="G680" s="73" t="s">
        <v>2615</v>
      </c>
      <c r="H680" s="56" t="s">
        <v>2657</v>
      </c>
      <c r="I680">
        <v>6</v>
      </c>
    </row>
    <row r="681" spans="1:9" x14ac:dyDescent="0.25">
      <c r="A681" s="49">
        <v>633</v>
      </c>
      <c r="B681" s="50">
        <v>0.01</v>
      </c>
      <c r="C681" s="49" t="s">
        <v>2463</v>
      </c>
      <c r="D681" s="49" t="s">
        <v>2445</v>
      </c>
      <c r="E681" s="49" t="s">
        <v>2441</v>
      </c>
      <c r="F681" s="49" t="s">
        <v>2618</v>
      </c>
      <c r="G681" s="73" t="s">
        <v>2616</v>
      </c>
      <c r="H681" s="56" t="s">
        <v>2657</v>
      </c>
      <c r="I681">
        <v>6</v>
      </c>
    </row>
    <row r="682" spans="1:9" x14ac:dyDescent="0.25">
      <c r="A682" s="49">
        <v>958</v>
      </c>
      <c r="B682" s="50">
        <v>0.01</v>
      </c>
      <c r="C682" s="49" t="s">
        <v>2490</v>
      </c>
      <c r="D682" s="49" t="s">
        <v>2445</v>
      </c>
      <c r="E682" s="49" t="s">
        <v>2441</v>
      </c>
      <c r="F682" s="49" t="s">
        <v>2618</v>
      </c>
      <c r="G682" s="73" t="s">
        <v>2616</v>
      </c>
      <c r="H682" s="56" t="s">
        <v>2657</v>
      </c>
      <c r="I682">
        <v>6</v>
      </c>
    </row>
    <row r="683" spans="1:9" x14ac:dyDescent="0.25">
      <c r="A683" s="49">
        <v>1285</v>
      </c>
      <c r="B683" s="50">
        <v>0.01</v>
      </c>
      <c r="C683" s="49" t="s">
        <v>2396</v>
      </c>
      <c r="D683" s="49" t="s">
        <v>2445</v>
      </c>
      <c r="E683" s="49" t="s">
        <v>2441</v>
      </c>
      <c r="F683" s="49" t="s">
        <v>2618</v>
      </c>
      <c r="G683" s="73" t="s">
        <v>2616</v>
      </c>
      <c r="H683" s="56" t="s">
        <v>2657</v>
      </c>
      <c r="I683">
        <v>6</v>
      </c>
    </row>
    <row r="684" spans="1:9" x14ac:dyDescent="0.25">
      <c r="A684" s="49">
        <v>572</v>
      </c>
      <c r="B684" s="50">
        <v>0.01</v>
      </c>
      <c r="C684" s="49" t="s">
        <v>2463</v>
      </c>
      <c r="D684" s="49" t="s">
        <v>2445</v>
      </c>
      <c r="E684" s="49" t="s">
        <v>2430</v>
      </c>
      <c r="F684" s="49" t="s">
        <v>2618</v>
      </c>
      <c r="G684" s="73" t="s">
        <v>2617</v>
      </c>
      <c r="H684" s="56" t="s">
        <v>2657</v>
      </c>
      <c r="I684">
        <v>6</v>
      </c>
    </row>
    <row r="685" spans="1:9" x14ac:dyDescent="0.25">
      <c r="A685" s="49">
        <v>898</v>
      </c>
      <c r="B685" s="50">
        <v>0.01</v>
      </c>
      <c r="C685" s="49" t="s">
        <v>2490</v>
      </c>
      <c r="D685" s="49" t="s">
        <v>2445</v>
      </c>
      <c r="E685" s="49" t="s">
        <v>2430</v>
      </c>
      <c r="F685" s="49" t="s">
        <v>2618</v>
      </c>
      <c r="G685" s="73" t="s">
        <v>2617</v>
      </c>
      <c r="H685" s="56" t="s">
        <v>2657</v>
      </c>
      <c r="I685">
        <v>6</v>
      </c>
    </row>
    <row r="686" spans="1:9" x14ac:dyDescent="0.25">
      <c r="A686" s="49">
        <v>1225</v>
      </c>
      <c r="B686" s="50">
        <v>0.01</v>
      </c>
      <c r="C686" s="49" t="s">
        <v>2396</v>
      </c>
      <c r="D686" s="49" t="s">
        <v>2445</v>
      </c>
      <c r="E686" s="49" t="s">
        <v>2430</v>
      </c>
      <c r="F686" s="49" t="s">
        <v>2618</v>
      </c>
      <c r="G686" s="73" t="s">
        <v>2617</v>
      </c>
      <c r="H686" s="56" t="s">
        <v>2657</v>
      </c>
      <c r="I686">
        <v>6</v>
      </c>
    </row>
    <row r="687" spans="1:9" x14ac:dyDescent="0.25">
      <c r="A687" s="49">
        <v>685</v>
      </c>
      <c r="B687" s="50">
        <v>0.01</v>
      </c>
      <c r="C687" s="49" t="s">
        <v>2463</v>
      </c>
      <c r="D687" s="49" t="s">
        <v>2445</v>
      </c>
      <c r="E687" s="49" t="s">
        <v>2453</v>
      </c>
      <c r="F687" s="49" t="s">
        <v>2618</v>
      </c>
      <c r="G687" s="62" t="s">
        <v>2578</v>
      </c>
      <c r="H687" s="56" t="s">
        <v>2657</v>
      </c>
      <c r="I687">
        <v>6</v>
      </c>
    </row>
    <row r="688" spans="1:9" x14ac:dyDescent="0.25">
      <c r="A688" s="49">
        <v>1014</v>
      </c>
      <c r="B688" s="50">
        <v>0.01</v>
      </c>
      <c r="C688" s="49" t="s">
        <v>2490</v>
      </c>
      <c r="D688" s="49" t="s">
        <v>2445</v>
      </c>
      <c r="E688" s="49" t="s">
        <v>2453</v>
      </c>
      <c r="F688" s="49" t="s">
        <v>2618</v>
      </c>
      <c r="G688" s="62" t="s">
        <v>2578</v>
      </c>
      <c r="H688" s="56" t="s">
        <v>2657</v>
      </c>
      <c r="I688">
        <v>6</v>
      </c>
    </row>
    <row r="689" spans="1:9" x14ac:dyDescent="0.25">
      <c r="A689" s="49">
        <v>1341</v>
      </c>
      <c r="B689" s="50">
        <v>0.01</v>
      </c>
      <c r="C689" s="49" t="s">
        <v>2396</v>
      </c>
      <c r="D689" s="49" t="s">
        <v>2445</v>
      </c>
      <c r="E689" s="49" t="s">
        <v>2453</v>
      </c>
      <c r="F689" s="49" t="s">
        <v>2618</v>
      </c>
      <c r="G689" s="62" t="s">
        <v>2578</v>
      </c>
      <c r="H689" s="56" t="s">
        <v>2657</v>
      </c>
      <c r="I689">
        <v>6</v>
      </c>
    </row>
    <row r="690" spans="1:9" x14ac:dyDescent="0.25">
      <c r="A690" s="49">
        <v>642</v>
      </c>
      <c r="B690" s="50">
        <v>0.01</v>
      </c>
      <c r="C690" s="49" t="s">
        <v>2463</v>
      </c>
      <c r="D690" s="49" t="s">
        <v>2444</v>
      </c>
      <c r="E690" s="49" t="s">
        <v>2442</v>
      </c>
      <c r="F690" s="49" t="s">
        <v>2619</v>
      </c>
      <c r="G690" s="73" t="s">
        <v>2615</v>
      </c>
      <c r="H690" s="56" t="s">
        <v>2657</v>
      </c>
      <c r="I690">
        <v>6</v>
      </c>
    </row>
    <row r="691" spans="1:9" x14ac:dyDescent="0.25">
      <c r="A691" s="49">
        <v>967</v>
      </c>
      <c r="B691" s="50">
        <v>0.01</v>
      </c>
      <c r="C691" s="49" t="s">
        <v>2490</v>
      </c>
      <c r="D691" s="49" t="s">
        <v>2444</v>
      </c>
      <c r="E691" s="49" t="s">
        <v>2442</v>
      </c>
      <c r="F691" s="49" t="s">
        <v>2619</v>
      </c>
      <c r="G691" s="73" t="s">
        <v>2615</v>
      </c>
      <c r="H691" s="56" t="s">
        <v>2657</v>
      </c>
      <c r="I691">
        <v>6</v>
      </c>
    </row>
    <row r="692" spans="1:9" x14ac:dyDescent="0.25">
      <c r="A692" s="49">
        <v>1294</v>
      </c>
      <c r="B692" s="50">
        <v>0.01</v>
      </c>
      <c r="C692" s="49" t="s">
        <v>2396</v>
      </c>
      <c r="D692" s="49" t="s">
        <v>2444</v>
      </c>
      <c r="E692" s="49" t="s">
        <v>2442</v>
      </c>
      <c r="F692" s="49" t="s">
        <v>2619</v>
      </c>
      <c r="G692" s="73" t="s">
        <v>2615</v>
      </c>
      <c r="H692" s="56" t="s">
        <v>2657</v>
      </c>
      <c r="I692">
        <v>6</v>
      </c>
    </row>
    <row r="693" spans="1:9" x14ac:dyDescent="0.25">
      <c r="A693" s="49">
        <v>634</v>
      </c>
      <c r="B693" s="50">
        <v>0.01</v>
      </c>
      <c r="C693" s="49" t="s">
        <v>2463</v>
      </c>
      <c r="D693" s="49" t="s">
        <v>2444</v>
      </c>
      <c r="E693" s="49" t="s">
        <v>2441</v>
      </c>
      <c r="F693" s="49" t="s">
        <v>2619</v>
      </c>
      <c r="G693" s="62" t="s">
        <v>2616</v>
      </c>
      <c r="H693" s="56" t="s">
        <v>2657</v>
      </c>
      <c r="I693">
        <v>6</v>
      </c>
    </row>
    <row r="694" spans="1:9" x14ac:dyDescent="0.25">
      <c r="A694" s="49">
        <v>959</v>
      </c>
      <c r="B694" s="50">
        <v>0.01</v>
      </c>
      <c r="C694" s="49" t="s">
        <v>2490</v>
      </c>
      <c r="D694" s="49" t="s">
        <v>2444</v>
      </c>
      <c r="E694" s="49" t="s">
        <v>2441</v>
      </c>
      <c r="F694" s="49" t="s">
        <v>2619</v>
      </c>
      <c r="G694" s="62" t="s">
        <v>2616</v>
      </c>
      <c r="H694" s="56" t="s">
        <v>2657</v>
      </c>
      <c r="I694">
        <v>6</v>
      </c>
    </row>
    <row r="695" spans="1:9" x14ac:dyDescent="0.25">
      <c r="A695" s="49">
        <v>1286</v>
      </c>
      <c r="B695" s="50">
        <v>0.01</v>
      </c>
      <c r="C695" s="49" t="s">
        <v>2396</v>
      </c>
      <c r="D695" s="49" t="s">
        <v>2444</v>
      </c>
      <c r="E695" s="49" t="s">
        <v>2441</v>
      </c>
      <c r="F695" s="49" t="s">
        <v>2619</v>
      </c>
      <c r="G695" s="62" t="s">
        <v>2616</v>
      </c>
      <c r="H695" s="56" t="s">
        <v>2657</v>
      </c>
      <c r="I695">
        <v>6</v>
      </c>
    </row>
    <row r="696" spans="1:9" x14ac:dyDescent="0.25">
      <c r="A696" s="49">
        <v>573</v>
      </c>
      <c r="B696" s="50">
        <v>0.01</v>
      </c>
      <c r="C696" s="49" t="s">
        <v>2463</v>
      </c>
      <c r="D696" s="49" t="s">
        <v>2444</v>
      </c>
      <c r="E696" s="49" t="s">
        <v>2430</v>
      </c>
      <c r="F696" s="49" t="s">
        <v>2619</v>
      </c>
      <c r="G696" s="62" t="s">
        <v>2617</v>
      </c>
      <c r="H696" s="56" t="s">
        <v>2657</v>
      </c>
      <c r="I696">
        <v>6</v>
      </c>
    </row>
    <row r="697" spans="1:9" x14ac:dyDescent="0.25">
      <c r="A697" s="49">
        <v>899</v>
      </c>
      <c r="B697" s="50">
        <v>0.01</v>
      </c>
      <c r="C697" s="49" t="s">
        <v>2490</v>
      </c>
      <c r="D697" s="49" t="s">
        <v>2444</v>
      </c>
      <c r="E697" s="49" t="s">
        <v>2430</v>
      </c>
      <c r="F697" s="49" t="s">
        <v>2619</v>
      </c>
      <c r="G697" s="62" t="s">
        <v>2617</v>
      </c>
      <c r="H697" s="56" t="s">
        <v>2657</v>
      </c>
      <c r="I697">
        <v>6</v>
      </c>
    </row>
    <row r="698" spans="1:9" x14ac:dyDescent="0.25">
      <c r="A698" s="49">
        <v>1226</v>
      </c>
      <c r="B698" s="50">
        <v>0.01</v>
      </c>
      <c r="C698" s="49" t="s">
        <v>2396</v>
      </c>
      <c r="D698" s="49" t="s">
        <v>2444</v>
      </c>
      <c r="E698" s="49" t="s">
        <v>2430</v>
      </c>
      <c r="F698" s="49" t="s">
        <v>2619</v>
      </c>
      <c r="G698" s="62" t="s">
        <v>2617</v>
      </c>
      <c r="H698" s="56" t="s">
        <v>2657</v>
      </c>
      <c r="I698">
        <v>6</v>
      </c>
    </row>
    <row r="699" spans="1:9" x14ac:dyDescent="0.25">
      <c r="A699" s="49">
        <v>686</v>
      </c>
      <c r="B699" s="50">
        <v>0.01</v>
      </c>
      <c r="C699" s="49" t="s">
        <v>2463</v>
      </c>
      <c r="D699" s="49" t="s">
        <v>2444</v>
      </c>
      <c r="E699" s="49" t="s">
        <v>2453</v>
      </c>
      <c r="F699" s="49" t="s">
        <v>2619</v>
      </c>
      <c r="G699" s="62" t="s">
        <v>2578</v>
      </c>
      <c r="H699" s="56" t="s">
        <v>2657</v>
      </c>
      <c r="I699">
        <v>6</v>
      </c>
    </row>
    <row r="700" spans="1:9" x14ac:dyDescent="0.25">
      <c r="A700" s="49">
        <v>1015</v>
      </c>
      <c r="B700" s="50">
        <v>0.01</v>
      </c>
      <c r="C700" s="49" t="s">
        <v>2490</v>
      </c>
      <c r="D700" s="49" t="s">
        <v>2444</v>
      </c>
      <c r="E700" s="49" t="s">
        <v>2453</v>
      </c>
      <c r="F700" s="49" t="s">
        <v>2619</v>
      </c>
      <c r="G700" s="62" t="s">
        <v>2578</v>
      </c>
      <c r="H700" s="56" t="s">
        <v>2657</v>
      </c>
      <c r="I700">
        <v>6</v>
      </c>
    </row>
    <row r="701" spans="1:9" x14ac:dyDescent="0.25">
      <c r="A701" s="49">
        <v>1342</v>
      </c>
      <c r="B701" s="50">
        <v>0.01</v>
      </c>
      <c r="C701" s="49" t="s">
        <v>2396</v>
      </c>
      <c r="D701" s="49" t="s">
        <v>2444</v>
      </c>
      <c r="E701" s="49" t="s">
        <v>2453</v>
      </c>
      <c r="F701" s="49" t="s">
        <v>2619</v>
      </c>
      <c r="G701" s="62" t="s">
        <v>2578</v>
      </c>
      <c r="H701" s="56" t="s">
        <v>2657</v>
      </c>
      <c r="I701">
        <v>6</v>
      </c>
    </row>
    <row r="702" spans="1:9" x14ac:dyDescent="0.25">
      <c r="A702" s="49">
        <v>348</v>
      </c>
      <c r="B702" s="50">
        <v>0.01</v>
      </c>
      <c r="C702" s="49" t="s">
        <v>2396</v>
      </c>
      <c r="D702" s="49" t="s">
        <v>2428</v>
      </c>
      <c r="E702" s="49" t="s">
        <v>2442</v>
      </c>
      <c r="F702" s="49" t="s">
        <v>2620</v>
      </c>
      <c r="G702" s="73" t="s">
        <v>2615</v>
      </c>
      <c r="H702" s="56" t="s">
        <v>2657</v>
      </c>
      <c r="I702">
        <v>6</v>
      </c>
    </row>
    <row r="703" spans="1:9" x14ac:dyDescent="0.25">
      <c r="A703" s="49">
        <v>1540</v>
      </c>
      <c r="B703" s="50">
        <v>0.01</v>
      </c>
      <c r="C703" s="49" t="s">
        <v>2463</v>
      </c>
      <c r="D703" s="49" t="s">
        <v>2428</v>
      </c>
      <c r="E703" s="49" t="s">
        <v>2442</v>
      </c>
      <c r="F703" s="49" t="s">
        <v>2620</v>
      </c>
      <c r="G703" s="73" t="s">
        <v>2615</v>
      </c>
      <c r="H703" s="56" t="s">
        <v>2657</v>
      </c>
      <c r="I703">
        <v>6</v>
      </c>
    </row>
    <row r="704" spans="1:9" x14ac:dyDescent="0.25">
      <c r="A704" s="49">
        <v>1700</v>
      </c>
      <c r="B704" s="50">
        <v>0.01</v>
      </c>
      <c r="C704" s="49" t="s">
        <v>2490</v>
      </c>
      <c r="D704" s="49" t="s">
        <v>2428</v>
      </c>
      <c r="E704" s="49" t="s">
        <v>2442</v>
      </c>
      <c r="F704" s="49" t="s">
        <v>2620</v>
      </c>
      <c r="G704" s="73" t="s">
        <v>2615</v>
      </c>
      <c r="H704" s="56" t="s">
        <v>2657</v>
      </c>
      <c r="I704">
        <v>6</v>
      </c>
    </row>
    <row r="705" spans="1:9" x14ac:dyDescent="0.25">
      <c r="A705" s="49">
        <v>346</v>
      </c>
      <c r="B705" s="50">
        <v>0.01</v>
      </c>
      <c r="C705" s="49" t="s">
        <v>2396</v>
      </c>
      <c r="D705" s="49" t="s">
        <v>2428</v>
      </c>
      <c r="E705" s="49" t="s">
        <v>2441</v>
      </c>
      <c r="F705" s="49" t="s">
        <v>2620</v>
      </c>
      <c r="G705" s="62" t="s">
        <v>2616</v>
      </c>
      <c r="H705" s="56" t="s">
        <v>2657</v>
      </c>
      <c r="I705">
        <v>6</v>
      </c>
    </row>
    <row r="706" spans="1:9" x14ac:dyDescent="0.25">
      <c r="A706" s="49">
        <v>1538</v>
      </c>
      <c r="B706" s="50">
        <v>0.01</v>
      </c>
      <c r="C706" s="49" t="s">
        <v>2463</v>
      </c>
      <c r="D706" s="49" t="s">
        <v>2428</v>
      </c>
      <c r="E706" s="49" t="s">
        <v>2441</v>
      </c>
      <c r="F706" s="49" t="s">
        <v>2620</v>
      </c>
      <c r="G706" s="62" t="s">
        <v>2616</v>
      </c>
      <c r="H706" s="56" t="s">
        <v>2657</v>
      </c>
      <c r="I706">
        <v>6</v>
      </c>
    </row>
    <row r="707" spans="1:9" x14ac:dyDescent="0.25">
      <c r="A707" s="49">
        <v>1698</v>
      </c>
      <c r="B707" s="50">
        <v>0.01</v>
      </c>
      <c r="C707" s="49" t="s">
        <v>2490</v>
      </c>
      <c r="D707" s="49" t="s">
        <v>2428</v>
      </c>
      <c r="E707" s="49" t="s">
        <v>2441</v>
      </c>
      <c r="F707" s="49" t="s">
        <v>2620</v>
      </c>
      <c r="G707" s="62" t="s">
        <v>2616</v>
      </c>
      <c r="H707" s="56" t="s">
        <v>2657</v>
      </c>
      <c r="I707">
        <v>6</v>
      </c>
    </row>
    <row r="708" spans="1:9" x14ac:dyDescent="0.25">
      <c r="A708" s="49">
        <v>328</v>
      </c>
      <c r="B708" s="50">
        <v>0.01</v>
      </c>
      <c r="C708" s="49" t="s">
        <v>2396</v>
      </c>
      <c r="D708" s="49" t="s">
        <v>2428</v>
      </c>
      <c r="E708" s="49" t="s">
        <v>2430</v>
      </c>
      <c r="F708" s="49" t="s">
        <v>2620</v>
      </c>
      <c r="G708" s="62" t="s">
        <v>2617</v>
      </c>
      <c r="H708" s="56" t="s">
        <v>2657</v>
      </c>
      <c r="I708">
        <v>6</v>
      </c>
    </row>
    <row r="709" spans="1:9" x14ac:dyDescent="0.25">
      <c r="A709" s="49">
        <v>1521</v>
      </c>
      <c r="B709" s="50">
        <v>0.01</v>
      </c>
      <c r="C709" s="49" t="s">
        <v>2463</v>
      </c>
      <c r="D709" s="49" t="s">
        <v>2428</v>
      </c>
      <c r="E709" s="49" t="s">
        <v>2430</v>
      </c>
      <c r="F709" s="49" t="s">
        <v>2620</v>
      </c>
      <c r="G709" s="62" t="s">
        <v>2617</v>
      </c>
      <c r="H709" s="56" t="s">
        <v>2657</v>
      </c>
      <c r="I709">
        <v>6</v>
      </c>
    </row>
    <row r="710" spans="1:9" x14ac:dyDescent="0.25">
      <c r="A710" s="49">
        <v>1682</v>
      </c>
      <c r="B710" s="50">
        <v>0.01</v>
      </c>
      <c r="C710" s="49" t="s">
        <v>2490</v>
      </c>
      <c r="D710" s="49" t="s">
        <v>2428</v>
      </c>
      <c r="E710" s="49" t="s">
        <v>2430</v>
      </c>
      <c r="F710" s="49" t="s">
        <v>2620</v>
      </c>
      <c r="G710" s="62" t="s">
        <v>2617</v>
      </c>
      <c r="H710" s="56" t="s">
        <v>2657</v>
      </c>
      <c r="I710">
        <v>6</v>
      </c>
    </row>
    <row r="711" spans="1:9" x14ac:dyDescent="0.25">
      <c r="A711" s="49">
        <v>371</v>
      </c>
      <c r="B711" s="50">
        <v>0.01</v>
      </c>
      <c r="C711" s="49" t="s">
        <v>2396</v>
      </c>
      <c r="D711" s="49" t="s">
        <v>2428</v>
      </c>
      <c r="E711" s="49" t="s">
        <v>2453</v>
      </c>
      <c r="F711" s="49" t="s">
        <v>2620</v>
      </c>
      <c r="G711" s="73" t="s">
        <v>2578</v>
      </c>
      <c r="H711" s="56" t="s">
        <v>2657</v>
      </c>
      <c r="I711">
        <v>6</v>
      </c>
    </row>
    <row r="712" spans="1:9" x14ac:dyDescent="0.25">
      <c r="A712" s="49">
        <v>1558</v>
      </c>
      <c r="B712" s="50">
        <v>0.01</v>
      </c>
      <c r="C712" s="49" t="s">
        <v>2463</v>
      </c>
      <c r="D712" s="49" t="s">
        <v>2428</v>
      </c>
      <c r="E712" s="49" t="s">
        <v>2453</v>
      </c>
      <c r="F712" s="49" t="s">
        <v>2620</v>
      </c>
      <c r="G712" s="73" t="s">
        <v>2578</v>
      </c>
      <c r="H712" s="56" t="s">
        <v>2657</v>
      </c>
      <c r="I712">
        <v>6</v>
      </c>
    </row>
    <row r="713" spans="1:9" x14ac:dyDescent="0.25">
      <c r="A713" s="49">
        <v>1718</v>
      </c>
      <c r="B713" s="50">
        <v>0.01</v>
      </c>
      <c r="C713" s="49" t="s">
        <v>2490</v>
      </c>
      <c r="D713" s="49" t="s">
        <v>2428</v>
      </c>
      <c r="E713" s="49" t="s">
        <v>2453</v>
      </c>
      <c r="F713" s="49" t="s">
        <v>2620</v>
      </c>
      <c r="G713" s="73" t="s">
        <v>2578</v>
      </c>
      <c r="H713" s="56" t="s">
        <v>2657</v>
      </c>
      <c r="I713">
        <v>6</v>
      </c>
    </row>
    <row r="714" spans="1:9" x14ac:dyDescent="0.25">
      <c r="A714" s="49">
        <v>674</v>
      </c>
      <c r="B714" s="50">
        <v>0.01</v>
      </c>
      <c r="C714" s="49" t="s">
        <v>2463</v>
      </c>
      <c r="D714" s="49" t="s">
        <v>2442</v>
      </c>
      <c r="E714" s="49" t="s">
        <v>2452</v>
      </c>
      <c r="F714" s="49" t="s">
        <v>2615</v>
      </c>
      <c r="G714" s="73" t="s">
        <v>2592</v>
      </c>
      <c r="H714" s="56" t="s">
        <v>2657</v>
      </c>
      <c r="I714">
        <v>6</v>
      </c>
    </row>
    <row r="715" spans="1:9" x14ac:dyDescent="0.25">
      <c r="A715" s="49">
        <v>1003</v>
      </c>
      <c r="B715" s="50">
        <v>0.01</v>
      </c>
      <c r="C715" s="49" t="s">
        <v>2490</v>
      </c>
      <c r="D715" s="49" t="s">
        <v>2442</v>
      </c>
      <c r="E715" s="49" t="s">
        <v>2452</v>
      </c>
      <c r="F715" s="49" t="s">
        <v>2615</v>
      </c>
      <c r="G715" s="73" t="s">
        <v>2592</v>
      </c>
      <c r="H715" s="56" t="s">
        <v>2657</v>
      </c>
      <c r="I715">
        <v>6</v>
      </c>
    </row>
    <row r="716" spans="1:9" x14ac:dyDescent="0.25">
      <c r="A716" s="49">
        <v>1330</v>
      </c>
      <c r="B716" s="50">
        <v>0.01</v>
      </c>
      <c r="C716" s="49" t="s">
        <v>2396</v>
      </c>
      <c r="D716" s="49" t="s">
        <v>2442</v>
      </c>
      <c r="E716" s="49" t="s">
        <v>2452</v>
      </c>
      <c r="F716" s="49" t="s">
        <v>2615</v>
      </c>
      <c r="G716" s="73" t="s">
        <v>2592</v>
      </c>
      <c r="H716" s="56" t="s">
        <v>2657</v>
      </c>
      <c r="I716">
        <v>6</v>
      </c>
    </row>
    <row r="717" spans="1:9" x14ac:dyDescent="0.25">
      <c r="A717" s="49">
        <v>675</v>
      </c>
      <c r="B717" s="50">
        <v>0.01</v>
      </c>
      <c r="C717" s="49" t="s">
        <v>2463</v>
      </c>
      <c r="D717" s="49" t="s">
        <v>2441</v>
      </c>
      <c r="E717" s="49" t="s">
        <v>2452</v>
      </c>
      <c r="F717" s="49" t="s">
        <v>2616</v>
      </c>
      <c r="G717" s="62" t="s">
        <v>2592</v>
      </c>
      <c r="H717" s="56" t="s">
        <v>2657</v>
      </c>
      <c r="I717">
        <v>6</v>
      </c>
    </row>
    <row r="718" spans="1:9" x14ac:dyDescent="0.25">
      <c r="A718" s="49">
        <v>1004</v>
      </c>
      <c r="B718" s="50">
        <v>0.01</v>
      </c>
      <c r="C718" s="49" t="s">
        <v>2490</v>
      </c>
      <c r="D718" s="49" t="s">
        <v>2441</v>
      </c>
      <c r="E718" s="49" t="s">
        <v>2452</v>
      </c>
      <c r="F718" s="49" t="s">
        <v>2616</v>
      </c>
      <c r="G718" s="62" t="s">
        <v>2592</v>
      </c>
      <c r="H718" s="56" t="s">
        <v>2657</v>
      </c>
      <c r="I718">
        <v>6</v>
      </c>
    </row>
    <row r="719" spans="1:9" x14ac:dyDescent="0.25">
      <c r="A719" s="49">
        <v>1331</v>
      </c>
      <c r="B719" s="50">
        <v>0.01</v>
      </c>
      <c r="C719" s="49" t="s">
        <v>2396</v>
      </c>
      <c r="D719" s="49" t="s">
        <v>2441</v>
      </c>
      <c r="E719" s="49" t="s">
        <v>2452</v>
      </c>
      <c r="F719" s="49" t="s">
        <v>2616</v>
      </c>
      <c r="G719" s="62" t="s">
        <v>2592</v>
      </c>
      <c r="H719" s="56" t="s">
        <v>2657</v>
      </c>
      <c r="I719">
        <v>6</v>
      </c>
    </row>
    <row r="720" spans="1:9" x14ac:dyDescent="0.25">
      <c r="A720" s="49">
        <v>369</v>
      </c>
      <c r="B720" s="50">
        <v>0.01</v>
      </c>
      <c r="C720" s="49" t="s">
        <v>2396</v>
      </c>
      <c r="D720" s="49" t="s">
        <v>2430</v>
      </c>
      <c r="E720" s="49" t="s">
        <v>2452</v>
      </c>
      <c r="F720" s="49" t="s">
        <v>2617</v>
      </c>
      <c r="G720" s="62" t="s">
        <v>2592</v>
      </c>
      <c r="H720" s="56" t="s">
        <v>2657</v>
      </c>
      <c r="I720">
        <v>6</v>
      </c>
    </row>
    <row r="721" spans="1:9" x14ac:dyDescent="0.25">
      <c r="A721" s="49">
        <v>1556</v>
      </c>
      <c r="B721" s="50">
        <v>0.01</v>
      </c>
      <c r="C721" s="49" t="s">
        <v>2463</v>
      </c>
      <c r="D721" s="49" t="s">
        <v>2430</v>
      </c>
      <c r="E721" s="49" t="s">
        <v>2452</v>
      </c>
      <c r="F721" s="49" t="s">
        <v>2617</v>
      </c>
      <c r="G721" s="62" t="s">
        <v>2592</v>
      </c>
      <c r="H721" s="56" t="s">
        <v>2657</v>
      </c>
      <c r="I721">
        <v>6</v>
      </c>
    </row>
    <row r="722" spans="1:9" x14ac:dyDescent="0.25">
      <c r="A722" s="49">
        <v>1716</v>
      </c>
      <c r="B722" s="50">
        <v>0.01</v>
      </c>
      <c r="C722" s="49" t="s">
        <v>2490</v>
      </c>
      <c r="D722" s="49" t="s">
        <v>2430</v>
      </c>
      <c r="E722" s="49" t="s">
        <v>2452</v>
      </c>
      <c r="F722" s="49" t="s">
        <v>2617</v>
      </c>
      <c r="G722" s="62" t="s">
        <v>2592</v>
      </c>
      <c r="H722" s="56" t="s">
        <v>2657</v>
      </c>
      <c r="I722">
        <v>6</v>
      </c>
    </row>
    <row r="723" spans="1:9" x14ac:dyDescent="0.25">
      <c r="A723" s="49">
        <v>689</v>
      </c>
      <c r="B723" s="50">
        <v>0.01</v>
      </c>
      <c r="C723" s="49" t="s">
        <v>2463</v>
      </c>
      <c r="D723" s="49" t="s">
        <v>2452</v>
      </c>
      <c r="E723" s="49" t="s">
        <v>2453</v>
      </c>
      <c r="F723" s="63" t="s">
        <v>2592</v>
      </c>
      <c r="G723" s="62" t="s">
        <v>2578</v>
      </c>
      <c r="H723" s="56" t="s">
        <v>2666</v>
      </c>
      <c r="I723">
        <v>7</v>
      </c>
    </row>
    <row r="724" spans="1:9" x14ac:dyDescent="0.25">
      <c r="A724" s="49">
        <v>1018</v>
      </c>
      <c r="B724" s="50">
        <v>0.01</v>
      </c>
      <c r="C724" s="49" t="s">
        <v>2490</v>
      </c>
      <c r="D724" s="49" t="s">
        <v>2452</v>
      </c>
      <c r="E724" s="49" t="s">
        <v>2453</v>
      </c>
      <c r="F724" s="63" t="s">
        <v>2592</v>
      </c>
      <c r="G724" s="62" t="s">
        <v>2578</v>
      </c>
      <c r="H724" s="56" t="s">
        <v>2666</v>
      </c>
      <c r="I724">
        <v>7</v>
      </c>
    </row>
    <row r="725" spans="1:9" x14ac:dyDescent="0.25">
      <c r="A725" s="49">
        <v>1345</v>
      </c>
      <c r="B725" s="50">
        <v>0.01</v>
      </c>
      <c r="C725" s="49" t="s">
        <v>2396</v>
      </c>
      <c r="D725" s="49" t="s">
        <v>2452</v>
      </c>
      <c r="E725" s="49" t="s">
        <v>2453</v>
      </c>
      <c r="F725" s="63" t="s">
        <v>2592</v>
      </c>
      <c r="G725" s="62" t="s">
        <v>2578</v>
      </c>
      <c r="H725" s="56" t="s">
        <v>2666</v>
      </c>
      <c r="I725">
        <v>7</v>
      </c>
    </row>
    <row r="726" spans="1:9" x14ac:dyDescent="0.25">
      <c r="A726" s="49">
        <v>704</v>
      </c>
      <c r="B726" s="50">
        <v>0.01</v>
      </c>
      <c r="C726" s="49" t="s">
        <v>2463</v>
      </c>
      <c r="D726" s="49" t="s">
        <v>2432</v>
      </c>
      <c r="E726" s="49" t="s">
        <v>2469</v>
      </c>
      <c r="F726" s="49" t="s">
        <v>2585</v>
      </c>
      <c r="G726" s="73" t="s">
        <v>2569</v>
      </c>
      <c r="H726" s="56" t="s">
        <v>2658</v>
      </c>
      <c r="I726">
        <v>8</v>
      </c>
    </row>
    <row r="727" spans="1:9" x14ac:dyDescent="0.25">
      <c r="A727" s="49">
        <v>1033</v>
      </c>
      <c r="B727" s="50">
        <v>0.01</v>
      </c>
      <c r="C727" s="49" t="s">
        <v>2490</v>
      </c>
      <c r="D727" s="49" t="s">
        <v>2432</v>
      </c>
      <c r="E727" s="49" t="s">
        <v>2469</v>
      </c>
      <c r="F727" s="49" t="s">
        <v>2585</v>
      </c>
      <c r="G727" s="73" t="s">
        <v>2569</v>
      </c>
      <c r="H727" s="56" t="s">
        <v>2658</v>
      </c>
      <c r="I727">
        <v>8</v>
      </c>
    </row>
    <row r="728" spans="1:9" x14ac:dyDescent="0.25">
      <c r="A728" s="49">
        <v>1360</v>
      </c>
      <c r="B728" s="50">
        <v>0.01</v>
      </c>
      <c r="C728" s="49" t="s">
        <v>2396</v>
      </c>
      <c r="D728" s="49" t="s">
        <v>2432</v>
      </c>
      <c r="E728" s="49" t="s">
        <v>2469</v>
      </c>
      <c r="F728" s="49" t="s">
        <v>2585</v>
      </c>
      <c r="G728" s="73" t="s">
        <v>2569</v>
      </c>
      <c r="H728" s="56" t="s">
        <v>2658</v>
      </c>
      <c r="I728">
        <v>8</v>
      </c>
    </row>
    <row r="729" spans="1:9" x14ac:dyDescent="0.25">
      <c r="A729" s="49">
        <v>716</v>
      </c>
      <c r="B729" s="50">
        <v>0.01</v>
      </c>
      <c r="C729" s="49" t="s">
        <v>2463</v>
      </c>
      <c r="D729" s="49" t="s">
        <v>2432</v>
      </c>
      <c r="E729" s="49" t="s">
        <v>2470</v>
      </c>
      <c r="F729" s="49" t="s">
        <v>2585</v>
      </c>
      <c r="G729" s="73" t="s">
        <v>2636</v>
      </c>
      <c r="H729" s="56" t="s">
        <v>2658</v>
      </c>
      <c r="I729">
        <v>8</v>
      </c>
    </row>
    <row r="730" spans="1:9" x14ac:dyDescent="0.25">
      <c r="A730" s="49">
        <v>1045</v>
      </c>
      <c r="B730" s="50">
        <v>0.01</v>
      </c>
      <c r="C730" s="49" t="s">
        <v>2490</v>
      </c>
      <c r="D730" s="49" t="s">
        <v>2432</v>
      </c>
      <c r="E730" s="49" t="s">
        <v>2470</v>
      </c>
      <c r="F730" s="49" t="s">
        <v>2585</v>
      </c>
      <c r="G730" s="73" t="s">
        <v>2636</v>
      </c>
      <c r="H730" s="56" t="s">
        <v>2658</v>
      </c>
      <c r="I730">
        <v>8</v>
      </c>
    </row>
    <row r="731" spans="1:9" x14ac:dyDescent="0.25">
      <c r="A731" s="49">
        <v>1372</v>
      </c>
      <c r="B731" s="50">
        <v>0.01</v>
      </c>
      <c r="C731" s="49" t="s">
        <v>2396</v>
      </c>
      <c r="D731" s="49" t="s">
        <v>2432</v>
      </c>
      <c r="E731" s="49" t="s">
        <v>2470</v>
      </c>
      <c r="F731" s="49" t="s">
        <v>2585</v>
      </c>
      <c r="G731" s="73" t="s">
        <v>2636</v>
      </c>
      <c r="H731" s="56" t="s">
        <v>2658</v>
      </c>
      <c r="I731">
        <v>8</v>
      </c>
    </row>
    <row r="732" spans="1:9" x14ac:dyDescent="0.25">
      <c r="A732" s="49">
        <v>709</v>
      </c>
      <c r="B732" s="50">
        <v>0.01</v>
      </c>
      <c r="C732" s="49" t="s">
        <v>2463</v>
      </c>
      <c r="D732" s="49" t="s">
        <v>2432</v>
      </c>
      <c r="E732" s="49" t="s">
        <v>2471</v>
      </c>
      <c r="F732" s="49" t="s">
        <v>2585</v>
      </c>
      <c r="G732" s="62" t="s">
        <v>2577</v>
      </c>
      <c r="H732" s="56" t="s">
        <v>2658</v>
      </c>
      <c r="I732">
        <v>8</v>
      </c>
    </row>
    <row r="733" spans="1:9" x14ac:dyDescent="0.25">
      <c r="A733" s="49">
        <v>1038</v>
      </c>
      <c r="B733" s="50">
        <v>0.01</v>
      </c>
      <c r="C733" s="49" t="s">
        <v>2490</v>
      </c>
      <c r="D733" s="55" t="s">
        <v>2432</v>
      </c>
      <c r="E733" s="55" t="s">
        <v>2471</v>
      </c>
      <c r="F733" s="49" t="s">
        <v>2585</v>
      </c>
      <c r="G733" s="62" t="s">
        <v>2577</v>
      </c>
      <c r="H733" s="56" t="s">
        <v>2658</v>
      </c>
      <c r="I733">
        <v>8</v>
      </c>
    </row>
    <row r="734" spans="1:9" x14ac:dyDescent="0.25">
      <c r="A734" s="49">
        <v>1365</v>
      </c>
      <c r="B734" s="50">
        <v>0.01</v>
      </c>
      <c r="C734" s="49" t="s">
        <v>2396</v>
      </c>
      <c r="D734" s="49" t="s">
        <v>2432</v>
      </c>
      <c r="E734" s="49" t="s">
        <v>2471</v>
      </c>
      <c r="F734" s="49" t="s">
        <v>2585</v>
      </c>
      <c r="G734" s="62" t="s">
        <v>2577</v>
      </c>
      <c r="H734" s="56" t="s">
        <v>2658</v>
      </c>
      <c r="I734">
        <v>8</v>
      </c>
    </row>
    <row r="735" spans="1:9" x14ac:dyDescent="0.25">
      <c r="A735" s="49">
        <v>705</v>
      </c>
      <c r="B735" s="50">
        <v>0.01</v>
      </c>
      <c r="C735" s="49" t="s">
        <v>2463</v>
      </c>
      <c r="D735" s="49" t="s">
        <v>2431</v>
      </c>
      <c r="E735" s="49" t="s">
        <v>2469</v>
      </c>
      <c r="F735" s="49" t="s">
        <v>2586</v>
      </c>
      <c r="G735" s="62" t="s">
        <v>2569</v>
      </c>
      <c r="H735" s="56" t="s">
        <v>2658</v>
      </c>
      <c r="I735">
        <v>8</v>
      </c>
    </row>
    <row r="736" spans="1:9" x14ac:dyDescent="0.25">
      <c r="A736" s="49">
        <v>1034</v>
      </c>
      <c r="B736" s="50">
        <v>0.01</v>
      </c>
      <c r="C736" s="49" t="s">
        <v>2490</v>
      </c>
      <c r="D736" s="49" t="s">
        <v>2431</v>
      </c>
      <c r="E736" s="49" t="s">
        <v>2469</v>
      </c>
      <c r="F736" s="49" t="s">
        <v>2586</v>
      </c>
      <c r="G736" s="62" t="s">
        <v>2569</v>
      </c>
      <c r="H736" s="56" t="s">
        <v>2658</v>
      </c>
      <c r="I736">
        <v>8</v>
      </c>
    </row>
    <row r="737" spans="1:9" x14ac:dyDescent="0.25">
      <c r="A737" s="49">
        <v>1361</v>
      </c>
      <c r="B737" s="50">
        <v>0.01</v>
      </c>
      <c r="C737" s="49" t="s">
        <v>2396</v>
      </c>
      <c r="D737" s="49" t="s">
        <v>2431</v>
      </c>
      <c r="E737" s="49" t="s">
        <v>2469</v>
      </c>
      <c r="F737" s="49" t="s">
        <v>2586</v>
      </c>
      <c r="G737" s="62" t="s">
        <v>2569</v>
      </c>
      <c r="H737" s="56" t="s">
        <v>2658</v>
      </c>
      <c r="I737">
        <v>8</v>
      </c>
    </row>
    <row r="738" spans="1:9" x14ac:dyDescent="0.25">
      <c r="A738" s="49">
        <v>717</v>
      </c>
      <c r="B738" s="50">
        <v>0.01</v>
      </c>
      <c r="C738" s="49" t="s">
        <v>2463</v>
      </c>
      <c r="D738" s="49" t="s">
        <v>2431</v>
      </c>
      <c r="E738" s="49" t="s">
        <v>2470</v>
      </c>
      <c r="F738" s="49" t="s">
        <v>2586</v>
      </c>
      <c r="G738" s="62" t="s">
        <v>2636</v>
      </c>
      <c r="H738" s="56" t="s">
        <v>2658</v>
      </c>
      <c r="I738">
        <v>8</v>
      </c>
    </row>
    <row r="739" spans="1:9" x14ac:dyDescent="0.25">
      <c r="A739" s="49">
        <v>1046</v>
      </c>
      <c r="B739" s="50">
        <v>0.01</v>
      </c>
      <c r="C739" s="49" t="s">
        <v>2490</v>
      </c>
      <c r="D739" s="49" t="s">
        <v>2431</v>
      </c>
      <c r="E739" s="49" t="s">
        <v>2470</v>
      </c>
      <c r="F739" s="49" t="s">
        <v>2586</v>
      </c>
      <c r="G739" s="62" t="s">
        <v>2636</v>
      </c>
      <c r="H739" s="56" t="s">
        <v>2658</v>
      </c>
      <c r="I739">
        <v>8</v>
      </c>
    </row>
    <row r="740" spans="1:9" x14ac:dyDescent="0.25">
      <c r="A740" s="49">
        <v>1373</v>
      </c>
      <c r="B740" s="50">
        <v>0.01</v>
      </c>
      <c r="C740" s="49" t="s">
        <v>2396</v>
      </c>
      <c r="D740" s="49" t="s">
        <v>2431</v>
      </c>
      <c r="E740" s="49" t="s">
        <v>2470</v>
      </c>
      <c r="F740" s="49" t="s">
        <v>2586</v>
      </c>
      <c r="G740" s="62" t="s">
        <v>2636</v>
      </c>
      <c r="H740" s="56" t="s">
        <v>2658</v>
      </c>
      <c r="I740">
        <v>8</v>
      </c>
    </row>
    <row r="741" spans="1:9" x14ac:dyDescent="0.25">
      <c r="A741" s="49">
        <v>710</v>
      </c>
      <c r="B741" s="50">
        <v>0.01</v>
      </c>
      <c r="C741" s="49" t="s">
        <v>2463</v>
      </c>
      <c r="D741" s="49" t="s">
        <v>2431</v>
      </c>
      <c r="E741" s="49" t="s">
        <v>2471</v>
      </c>
      <c r="F741" s="49" t="s">
        <v>2586</v>
      </c>
      <c r="G741" s="62" t="s">
        <v>2577</v>
      </c>
      <c r="H741" s="56" t="s">
        <v>2658</v>
      </c>
      <c r="I741">
        <v>8</v>
      </c>
    </row>
    <row r="742" spans="1:9" x14ac:dyDescent="0.25">
      <c r="A742" s="49">
        <v>1039</v>
      </c>
      <c r="B742" s="50">
        <v>0.01</v>
      </c>
      <c r="C742" s="49" t="s">
        <v>2490</v>
      </c>
      <c r="D742" s="49" t="s">
        <v>2431</v>
      </c>
      <c r="E742" s="49" t="s">
        <v>2471</v>
      </c>
      <c r="F742" s="49" t="s">
        <v>2586</v>
      </c>
      <c r="G742" s="62" t="s">
        <v>2577</v>
      </c>
      <c r="H742" s="56" t="s">
        <v>2658</v>
      </c>
      <c r="I742">
        <v>8</v>
      </c>
    </row>
    <row r="743" spans="1:9" x14ac:dyDescent="0.25">
      <c r="A743" s="49">
        <v>1366</v>
      </c>
      <c r="B743" s="50">
        <v>0.01</v>
      </c>
      <c r="C743" s="49" t="s">
        <v>2396</v>
      </c>
      <c r="D743" s="49" t="s">
        <v>2431</v>
      </c>
      <c r="E743" s="49" t="s">
        <v>2471</v>
      </c>
      <c r="F743" s="49" t="s">
        <v>2586</v>
      </c>
      <c r="G743" s="62" t="s">
        <v>2577</v>
      </c>
      <c r="H743" s="56" t="s">
        <v>2658</v>
      </c>
      <c r="I743">
        <v>8</v>
      </c>
    </row>
    <row r="744" spans="1:9" x14ac:dyDescent="0.25">
      <c r="A744" s="49">
        <v>706</v>
      </c>
      <c r="B744" s="50">
        <v>0.01</v>
      </c>
      <c r="C744" s="49" t="s">
        <v>2463</v>
      </c>
      <c r="D744" s="49" t="s">
        <v>2434</v>
      </c>
      <c r="E744" s="49" t="s">
        <v>2469</v>
      </c>
      <c r="F744" s="49" t="s">
        <v>2587</v>
      </c>
      <c r="G744" s="62" t="s">
        <v>2569</v>
      </c>
      <c r="H744" s="56" t="s">
        <v>2658</v>
      </c>
      <c r="I744">
        <v>8</v>
      </c>
    </row>
    <row r="745" spans="1:9" x14ac:dyDescent="0.25">
      <c r="A745" s="49">
        <v>1035</v>
      </c>
      <c r="B745" s="50">
        <v>0.01</v>
      </c>
      <c r="C745" s="49" t="s">
        <v>2490</v>
      </c>
      <c r="D745" s="49" t="s">
        <v>2434</v>
      </c>
      <c r="E745" s="49" t="s">
        <v>2469</v>
      </c>
      <c r="F745" s="49" t="s">
        <v>2587</v>
      </c>
      <c r="G745" s="62" t="s">
        <v>2569</v>
      </c>
      <c r="H745" s="56" t="s">
        <v>2658</v>
      </c>
      <c r="I745">
        <v>8</v>
      </c>
    </row>
    <row r="746" spans="1:9" x14ac:dyDescent="0.25">
      <c r="A746" s="49">
        <v>1362</v>
      </c>
      <c r="B746" s="50">
        <v>0.01</v>
      </c>
      <c r="C746" s="49" t="s">
        <v>2396</v>
      </c>
      <c r="D746" s="49" t="s">
        <v>2434</v>
      </c>
      <c r="E746" s="49" t="s">
        <v>2469</v>
      </c>
      <c r="F746" s="49" t="s">
        <v>2587</v>
      </c>
      <c r="G746" s="62" t="s">
        <v>2569</v>
      </c>
      <c r="H746" s="56" t="s">
        <v>2658</v>
      </c>
      <c r="I746">
        <v>8</v>
      </c>
    </row>
    <row r="747" spans="1:9" x14ac:dyDescent="0.25">
      <c r="A747" s="49">
        <v>718</v>
      </c>
      <c r="B747" s="50">
        <v>0.01</v>
      </c>
      <c r="C747" s="49" t="s">
        <v>2463</v>
      </c>
      <c r="D747" s="49" t="s">
        <v>2434</v>
      </c>
      <c r="E747" s="49" t="s">
        <v>2470</v>
      </c>
      <c r="F747" s="49" t="s">
        <v>2587</v>
      </c>
      <c r="G747" s="62" t="s">
        <v>2636</v>
      </c>
      <c r="H747" s="56" t="s">
        <v>2658</v>
      </c>
      <c r="I747">
        <v>8</v>
      </c>
    </row>
    <row r="748" spans="1:9" x14ac:dyDescent="0.25">
      <c r="A748" s="49">
        <v>1047</v>
      </c>
      <c r="B748" s="50">
        <v>0.01</v>
      </c>
      <c r="C748" s="49" t="s">
        <v>2490</v>
      </c>
      <c r="D748" s="49" t="s">
        <v>2434</v>
      </c>
      <c r="E748" s="49" t="s">
        <v>2470</v>
      </c>
      <c r="F748" s="49" t="s">
        <v>2587</v>
      </c>
      <c r="G748" s="62" t="s">
        <v>2636</v>
      </c>
      <c r="H748" s="56" t="s">
        <v>2658</v>
      </c>
      <c r="I748">
        <v>8</v>
      </c>
    </row>
    <row r="749" spans="1:9" x14ac:dyDescent="0.25">
      <c r="A749" s="49">
        <v>1374</v>
      </c>
      <c r="B749" s="50">
        <v>0.01</v>
      </c>
      <c r="C749" s="49" t="s">
        <v>2396</v>
      </c>
      <c r="D749" s="49" t="s">
        <v>2434</v>
      </c>
      <c r="E749" s="49" t="s">
        <v>2470</v>
      </c>
      <c r="F749" s="49" t="s">
        <v>2587</v>
      </c>
      <c r="G749" s="62" t="s">
        <v>2636</v>
      </c>
      <c r="H749" s="56" t="s">
        <v>2658</v>
      </c>
      <c r="I749">
        <v>8</v>
      </c>
    </row>
    <row r="750" spans="1:9" x14ac:dyDescent="0.25">
      <c r="A750" s="49">
        <v>711</v>
      </c>
      <c r="B750" s="50">
        <v>0.01</v>
      </c>
      <c r="C750" s="49" t="s">
        <v>2463</v>
      </c>
      <c r="D750" s="49" t="s">
        <v>2434</v>
      </c>
      <c r="E750" s="49" t="s">
        <v>2471</v>
      </c>
      <c r="F750" s="49" t="s">
        <v>2587</v>
      </c>
      <c r="G750" s="62" t="s">
        <v>2577</v>
      </c>
      <c r="H750" s="56" t="s">
        <v>2658</v>
      </c>
      <c r="I750">
        <v>8</v>
      </c>
    </row>
    <row r="751" spans="1:9" x14ac:dyDescent="0.25">
      <c r="A751" s="49">
        <v>1040</v>
      </c>
      <c r="B751" s="50">
        <v>0.01</v>
      </c>
      <c r="C751" s="49" t="s">
        <v>2490</v>
      </c>
      <c r="D751" s="49" t="s">
        <v>2434</v>
      </c>
      <c r="E751" s="49" t="s">
        <v>2471</v>
      </c>
      <c r="F751" s="49" t="s">
        <v>2587</v>
      </c>
      <c r="G751" s="62" t="s">
        <v>2577</v>
      </c>
      <c r="H751" s="56" t="s">
        <v>2658</v>
      </c>
      <c r="I751">
        <v>8</v>
      </c>
    </row>
    <row r="752" spans="1:9" x14ac:dyDescent="0.25">
      <c r="A752" s="49">
        <v>1367</v>
      </c>
      <c r="B752" s="50">
        <v>0.01</v>
      </c>
      <c r="C752" s="49" t="s">
        <v>2396</v>
      </c>
      <c r="D752" s="49" t="s">
        <v>2434</v>
      </c>
      <c r="E752" s="49" t="s">
        <v>2471</v>
      </c>
      <c r="F752" s="49" t="s">
        <v>2587</v>
      </c>
      <c r="G752" s="62" t="s">
        <v>2577</v>
      </c>
      <c r="H752" s="56" t="s">
        <v>2658</v>
      </c>
      <c r="I752">
        <v>8</v>
      </c>
    </row>
    <row r="753" spans="1:9" x14ac:dyDescent="0.25">
      <c r="A753" s="49">
        <v>596</v>
      </c>
      <c r="B753" s="50">
        <v>0.01</v>
      </c>
      <c r="C753" s="49" t="s">
        <v>2463</v>
      </c>
      <c r="D753" s="49" t="s">
        <v>2465</v>
      </c>
      <c r="E753" s="49" t="s">
        <v>2433</v>
      </c>
      <c r="F753" s="49" t="s">
        <v>2588</v>
      </c>
      <c r="G753" s="62" t="s">
        <v>2566</v>
      </c>
      <c r="H753" s="56" t="s">
        <v>2658</v>
      </c>
      <c r="I753">
        <v>8</v>
      </c>
    </row>
    <row r="754" spans="1:9" x14ac:dyDescent="0.25">
      <c r="A754" s="49">
        <v>929</v>
      </c>
      <c r="B754" s="50">
        <v>0.01</v>
      </c>
      <c r="C754" s="49" t="s">
        <v>2490</v>
      </c>
      <c r="D754" s="49" t="s">
        <v>2465</v>
      </c>
      <c r="E754" s="49" t="s">
        <v>2433</v>
      </c>
      <c r="F754" s="49" t="s">
        <v>2588</v>
      </c>
      <c r="G754" s="62" t="s">
        <v>2566</v>
      </c>
      <c r="H754" s="56" t="s">
        <v>2658</v>
      </c>
      <c r="I754">
        <v>8</v>
      </c>
    </row>
    <row r="755" spans="1:9" x14ac:dyDescent="0.25">
      <c r="A755" s="49">
        <v>1256</v>
      </c>
      <c r="B755" s="50">
        <v>0.01</v>
      </c>
      <c r="C755" s="49" t="s">
        <v>2396</v>
      </c>
      <c r="D755" s="49" t="s">
        <v>2465</v>
      </c>
      <c r="E755" s="49" t="s">
        <v>2433</v>
      </c>
      <c r="F755" s="49" t="s">
        <v>2588</v>
      </c>
      <c r="G755" s="62" t="s">
        <v>2566</v>
      </c>
      <c r="H755" s="56" t="s">
        <v>2658</v>
      </c>
      <c r="I755">
        <v>8</v>
      </c>
    </row>
    <row r="756" spans="1:9" x14ac:dyDescent="0.25">
      <c r="A756" s="49">
        <v>608</v>
      </c>
      <c r="B756" s="50">
        <v>0.01</v>
      </c>
      <c r="C756" s="49" t="s">
        <v>2463</v>
      </c>
      <c r="D756" s="49" t="s">
        <v>2465</v>
      </c>
      <c r="E756" s="49" t="s">
        <v>2435</v>
      </c>
      <c r="F756" s="49" t="s">
        <v>2588</v>
      </c>
      <c r="G756" s="63" t="s">
        <v>2567</v>
      </c>
      <c r="H756" s="56" t="s">
        <v>2658</v>
      </c>
      <c r="I756">
        <v>8</v>
      </c>
    </row>
    <row r="757" spans="1:9" x14ac:dyDescent="0.25">
      <c r="A757" s="49">
        <v>940</v>
      </c>
      <c r="B757" s="50">
        <v>0.01</v>
      </c>
      <c r="C757" s="49" t="s">
        <v>2490</v>
      </c>
      <c r="D757" s="49" t="s">
        <v>2465</v>
      </c>
      <c r="E757" s="49" t="s">
        <v>2435</v>
      </c>
      <c r="F757" s="49" t="s">
        <v>2588</v>
      </c>
      <c r="G757" s="63" t="s">
        <v>2567</v>
      </c>
      <c r="H757" s="56" t="s">
        <v>2658</v>
      </c>
      <c r="I757">
        <v>8</v>
      </c>
    </row>
    <row r="758" spans="1:9" x14ac:dyDescent="0.25">
      <c r="A758" s="49">
        <v>1267</v>
      </c>
      <c r="B758" s="50">
        <v>0.01</v>
      </c>
      <c r="C758" s="49" t="s">
        <v>2396</v>
      </c>
      <c r="D758" s="49" t="s">
        <v>2465</v>
      </c>
      <c r="E758" s="49" t="s">
        <v>2435</v>
      </c>
      <c r="F758" s="49" t="s">
        <v>2588</v>
      </c>
      <c r="G758" s="63" t="s">
        <v>2567</v>
      </c>
      <c r="H758" s="56" t="s">
        <v>2658</v>
      </c>
      <c r="I758">
        <v>8</v>
      </c>
    </row>
    <row r="759" spans="1:9" x14ac:dyDescent="0.25">
      <c r="A759" s="49">
        <v>623</v>
      </c>
      <c r="B759" s="50">
        <v>0.01</v>
      </c>
      <c r="C759" s="49" t="s">
        <v>2463</v>
      </c>
      <c r="D759" s="49" t="s">
        <v>2465</v>
      </c>
      <c r="E759" s="49" t="s">
        <v>2436</v>
      </c>
      <c r="F759" s="49" t="s">
        <v>2588</v>
      </c>
      <c r="G759" s="63" t="s">
        <v>2568</v>
      </c>
      <c r="H759" s="56" t="s">
        <v>2658</v>
      </c>
      <c r="I759">
        <v>8</v>
      </c>
    </row>
    <row r="760" spans="1:9" s="69" customFormat="1" x14ac:dyDescent="0.25">
      <c r="A760" s="49">
        <v>948</v>
      </c>
      <c r="B760" s="50">
        <v>0.01</v>
      </c>
      <c r="C760" s="49" t="s">
        <v>2490</v>
      </c>
      <c r="D760" s="49" t="s">
        <v>2465</v>
      </c>
      <c r="E760" s="49" t="s">
        <v>2436</v>
      </c>
      <c r="F760" s="49" t="s">
        <v>2588</v>
      </c>
      <c r="G760" s="63" t="s">
        <v>2568</v>
      </c>
      <c r="H760" s="56" t="s">
        <v>2658</v>
      </c>
      <c r="I760">
        <v>8</v>
      </c>
    </row>
    <row r="761" spans="1:9" s="69" customFormat="1" x14ac:dyDescent="0.25">
      <c r="A761" s="49">
        <v>1275</v>
      </c>
      <c r="B761" s="50">
        <v>0.01</v>
      </c>
      <c r="C761" s="49" t="s">
        <v>2396</v>
      </c>
      <c r="D761" s="49" t="s">
        <v>2465</v>
      </c>
      <c r="E761" s="49" t="s">
        <v>2436</v>
      </c>
      <c r="F761" s="49" t="s">
        <v>2588</v>
      </c>
      <c r="G761" s="63" t="s">
        <v>2568</v>
      </c>
      <c r="H761" s="56" t="s">
        <v>2658</v>
      </c>
      <c r="I761">
        <v>8</v>
      </c>
    </row>
    <row r="762" spans="1:9" s="69" customFormat="1" x14ac:dyDescent="0.25">
      <c r="A762" s="49">
        <v>708</v>
      </c>
      <c r="B762" s="50">
        <v>0.01</v>
      </c>
      <c r="C762" s="49" t="s">
        <v>2463</v>
      </c>
      <c r="D762" s="49" t="s">
        <v>2465</v>
      </c>
      <c r="E762" s="49" t="s">
        <v>2469</v>
      </c>
      <c r="F762" s="49" t="s">
        <v>2588</v>
      </c>
      <c r="G762" s="62" t="s">
        <v>2569</v>
      </c>
      <c r="H762" s="56" t="s">
        <v>2658</v>
      </c>
      <c r="I762">
        <v>8</v>
      </c>
    </row>
    <row r="763" spans="1:9" s="69" customFormat="1" x14ac:dyDescent="0.25">
      <c r="A763" s="49">
        <v>1037</v>
      </c>
      <c r="B763" s="50">
        <v>0.01</v>
      </c>
      <c r="C763" s="49" t="s">
        <v>2490</v>
      </c>
      <c r="D763" s="49" t="s">
        <v>2465</v>
      </c>
      <c r="E763" s="49" t="s">
        <v>2469</v>
      </c>
      <c r="F763" s="49" t="s">
        <v>2588</v>
      </c>
      <c r="G763" s="63" t="s">
        <v>2569</v>
      </c>
      <c r="H763" s="56" t="s">
        <v>2658</v>
      </c>
      <c r="I763">
        <v>8</v>
      </c>
    </row>
    <row r="764" spans="1:9" s="69" customFormat="1" x14ac:dyDescent="0.25">
      <c r="A764" s="49">
        <v>1364</v>
      </c>
      <c r="B764" s="50">
        <v>0.01</v>
      </c>
      <c r="C764" s="49" t="s">
        <v>2396</v>
      </c>
      <c r="D764" s="49" t="s">
        <v>2465</v>
      </c>
      <c r="E764" s="49" t="s">
        <v>2469</v>
      </c>
      <c r="F764" s="49" t="s">
        <v>2588</v>
      </c>
      <c r="G764" s="62" t="s">
        <v>2569</v>
      </c>
      <c r="H764" s="56" t="s">
        <v>2658</v>
      </c>
      <c r="I764">
        <v>8</v>
      </c>
    </row>
    <row r="765" spans="1:9" s="69" customFormat="1" x14ac:dyDescent="0.25">
      <c r="A765" s="49">
        <v>721</v>
      </c>
      <c r="B765" s="50">
        <v>0.01</v>
      </c>
      <c r="C765" s="49" t="s">
        <v>2463</v>
      </c>
      <c r="D765" s="49" t="s">
        <v>2465</v>
      </c>
      <c r="E765" s="49" t="s">
        <v>2470</v>
      </c>
      <c r="F765" s="49" t="s">
        <v>2588</v>
      </c>
      <c r="G765" s="63" t="s">
        <v>2636</v>
      </c>
      <c r="H765" s="56" t="s">
        <v>2658</v>
      </c>
      <c r="I765">
        <v>8</v>
      </c>
    </row>
    <row r="766" spans="1:9" s="69" customFormat="1" x14ac:dyDescent="0.25">
      <c r="A766" s="49">
        <v>1050</v>
      </c>
      <c r="B766" s="50">
        <v>0.01</v>
      </c>
      <c r="C766" s="49" t="s">
        <v>2490</v>
      </c>
      <c r="D766" s="49" t="s">
        <v>2465</v>
      </c>
      <c r="E766" s="49" t="s">
        <v>2470</v>
      </c>
      <c r="F766" s="49" t="s">
        <v>2588</v>
      </c>
      <c r="G766" s="62" t="s">
        <v>2636</v>
      </c>
      <c r="H766" s="56" t="s">
        <v>2658</v>
      </c>
      <c r="I766">
        <v>8</v>
      </c>
    </row>
    <row r="767" spans="1:9" s="69" customFormat="1" x14ac:dyDescent="0.25">
      <c r="A767" s="49">
        <v>1377</v>
      </c>
      <c r="B767" s="50">
        <v>0.01</v>
      </c>
      <c r="C767" s="49" t="s">
        <v>2396</v>
      </c>
      <c r="D767" s="49" t="s">
        <v>2465</v>
      </c>
      <c r="E767" s="49" t="s">
        <v>2470</v>
      </c>
      <c r="F767" s="49" t="s">
        <v>2588</v>
      </c>
      <c r="G767" s="62" t="s">
        <v>2636</v>
      </c>
      <c r="H767" s="56" t="s">
        <v>2658</v>
      </c>
      <c r="I767">
        <v>8</v>
      </c>
    </row>
    <row r="768" spans="1:9" x14ac:dyDescent="0.25">
      <c r="A768" s="49">
        <v>497</v>
      </c>
      <c r="B768" s="50">
        <v>0.01</v>
      </c>
      <c r="C768" s="49" t="s">
        <v>2463</v>
      </c>
      <c r="D768" s="49" t="s">
        <v>2465</v>
      </c>
      <c r="E768" s="49" t="s">
        <v>2405</v>
      </c>
      <c r="F768" s="49" t="s">
        <v>2588</v>
      </c>
      <c r="G768" s="62" t="s">
        <v>2571</v>
      </c>
      <c r="H768" s="56" t="s">
        <v>2658</v>
      </c>
      <c r="I768">
        <v>8</v>
      </c>
    </row>
    <row r="769" spans="1:9" x14ac:dyDescent="0.25">
      <c r="A769" s="49">
        <v>838</v>
      </c>
      <c r="B769" s="50">
        <v>0.01</v>
      </c>
      <c r="C769" s="49" t="s">
        <v>2490</v>
      </c>
      <c r="D769" s="49" t="s">
        <v>2465</v>
      </c>
      <c r="E769" s="49" t="s">
        <v>2405</v>
      </c>
      <c r="F769" s="49" t="s">
        <v>2588</v>
      </c>
      <c r="G769" s="62" t="s">
        <v>2571</v>
      </c>
      <c r="H769" s="56" t="s">
        <v>2658</v>
      </c>
      <c r="I769">
        <v>8</v>
      </c>
    </row>
    <row r="770" spans="1:9" x14ac:dyDescent="0.25">
      <c r="A770" s="49">
        <v>1167</v>
      </c>
      <c r="B770" s="50">
        <v>0.01</v>
      </c>
      <c r="C770" s="49" t="s">
        <v>2396</v>
      </c>
      <c r="D770" s="49" t="s">
        <v>2465</v>
      </c>
      <c r="E770" s="49" t="s">
        <v>2405</v>
      </c>
      <c r="F770" s="49" t="s">
        <v>2588</v>
      </c>
      <c r="G770" s="62" t="s">
        <v>2571</v>
      </c>
      <c r="H770" s="56" t="s">
        <v>2658</v>
      </c>
      <c r="I770">
        <v>8</v>
      </c>
    </row>
    <row r="771" spans="1:9" s="69" customFormat="1" x14ac:dyDescent="0.25">
      <c r="A771" s="49">
        <v>408</v>
      </c>
      <c r="B771" s="50">
        <v>0.01</v>
      </c>
      <c r="C771" s="49" t="s">
        <v>2463</v>
      </c>
      <c r="D771" s="49" t="s">
        <v>2465</v>
      </c>
      <c r="E771" s="49" t="s">
        <v>2404</v>
      </c>
      <c r="F771" s="49" t="s">
        <v>2588</v>
      </c>
      <c r="G771" s="62" t="s">
        <v>2572</v>
      </c>
      <c r="H771" s="56" t="s">
        <v>2658</v>
      </c>
      <c r="I771">
        <v>8</v>
      </c>
    </row>
    <row r="772" spans="1:9" x14ac:dyDescent="0.25">
      <c r="A772" s="49">
        <v>749</v>
      </c>
      <c r="B772" s="50">
        <v>0.01</v>
      </c>
      <c r="C772" s="49" t="s">
        <v>2490</v>
      </c>
      <c r="D772" s="49" t="s">
        <v>2465</v>
      </c>
      <c r="E772" s="49" t="s">
        <v>2404</v>
      </c>
      <c r="F772" s="49" t="s">
        <v>2588</v>
      </c>
      <c r="G772" s="62" t="s">
        <v>2572</v>
      </c>
      <c r="H772" s="56" t="s">
        <v>2658</v>
      </c>
      <c r="I772">
        <v>8</v>
      </c>
    </row>
    <row r="773" spans="1:9" x14ac:dyDescent="0.25">
      <c r="A773" s="49">
        <v>1078</v>
      </c>
      <c r="B773" s="50">
        <v>0.01</v>
      </c>
      <c r="C773" s="49" t="s">
        <v>2396</v>
      </c>
      <c r="D773" s="49" t="s">
        <v>2465</v>
      </c>
      <c r="E773" s="49" t="s">
        <v>2404</v>
      </c>
      <c r="F773" s="49" t="s">
        <v>2588</v>
      </c>
      <c r="G773" s="62" t="s">
        <v>2572</v>
      </c>
      <c r="H773" s="56" t="s">
        <v>2658</v>
      </c>
      <c r="I773">
        <v>8</v>
      </c>
    </row>
    <row r="774" spans="1:9" x14ac:dyDescent="0.25">
      <c r="A774" s="49">
        <v>424</v>
      </c>
      <c r="B774" s="50">
        <v>0.01</v>
      </c>
      <c r="C774" s="49" t="s">
        <v>2463</v>
      </c>
      <c r="D774" s="49" t="s">
        <v>2465</v>
      </c>
      <c r="E774" s="49" t="s">
        <v>2406</v>
      </c>
      <c r="F774" s="49" t="s">
        <v>2588</v>
      </c>
      <c r="G774" s="62" t="s">
        <v>2573</v>
      </c>
      <c r="H774" s="56" t="s">
        <v>2658</v>
      </c>
      <c r="I774">
        <v>8</v>
      </c>
    </row>
    <row r="775" spans="1:9" x14ac:dyDescent="0.25">
      <c r="A775" s="49">
        <v>765</v>
      </c>
      <c r="B775" s="50">
        <v>0.01</v>
      </c>
      <c r="C775" s="49" t="s">
        <v>2490</v>
      </c>
      <c r="D775" s="49" t="s">
        <v>2465</v>
      </c>
      <c r="E775" s="49" t="s">
        <v>2406</v>
      </c>
      <c r="F775" s="49" t="s">
        <v>2588</v>
      </c>
      <c r="G775" s="62" t="s">
        <v>2573</v>
      </c>
      <c r="H775" s="56" t="s">
        <v>2658</v>
      </c>
      <c r="I775">
        <v>8</v>
      </c>
    </row>
    <row r="776" spans="1:9" x14ac:dyDescent="0.25">
      <c r="A776" s="49">
        <v>1094</v>
      </c>
      <c r="B776" s="50">
        <v>0.01</v>
      </c>
      <c r="C776" s="49" t="s">
        <v>2396</v>
      </c>
      <c r="D776" s="49" t="s">
        <v>2465</v>
      </c>
      <c r="E776" s="49" t="s">
        <v>2406</v>
      </c>
      <c r="F776" s="49" t="s">
        <v>2588</v>
      </c>
      <c r="G776" s="62" t="s">
        <v>2573</v>
      </c>
      <c r="H776" s="56" t="s">
        <v>2658</v>
      </c>
      <c r="I776">
        <v>8</v>
      </c>
    </row>
    <row r="777" spans="1:9" x14ac:dyDescent="0.25">
      <c r="A777" s="49">
        <v>483</v>
      </c>
      <c r="B777" s="50">
        <v>0.01</v>
      </c>
      <c r="C777" s="49" t="s">
        <v>2463</v>
      </c>
      <c r="D777" s="49" t="s">
        <v>2465</v>
      </c>
      <c r="E777" s="49" t="s">
        <v>2415</v>
      </c>
      <c r="F777" s="49" t="s">
        <v>2588</v>
      </c>
      <c r="G777" s="62" t="s">
        <v>2574</v>
      </c>
      <c r="H777" s="56" t="s">
        <v>2658</v>
      </c>
      <c r="I777">
        <v>8</v>
      </c>
    </row>
    <row r="778" spans="1:9" x14ac:dyDescent="0.25">
      <c r="A778" s="49">
        <v>824</v>
      </c>
      <c r="B778" s="50">
        <v>0.01</v>
      </c>
      <c r="C778" s="49" t="s">
        <v>2490</v>
      </c>
      <c r="D778" s="49" t="s">
        <v>2465</v>
      </c>
      <c r="E778" s="49" t="s">
        <v>2415</v>
      </c>
      <c r="F778" s="49" t="s">
        <v>2588</v>
      </c>
      <c r="G778" s="62" t="s">
        <v>2574</v>
      </c>
      <c r="H778" s="56" t="s">
        <v>2658</v>
      </c>
      <c r="I778">
        <v>8</v>
      </c>
    </row>
    <row r="779" spans="1:9" x14ac:dyDescent="0.25">
      <c r="A779" s="49">
        <v>1153</v>
      </c>
      <c r="B779" s="50">
        <v>0.01</v>
      </c>
      <c r="C779" s="49" t="s">
        <v>2396</v>
      </c>
      <c r="D779" s="49" t="s">
        <v>2465</v>
      </c>
      <c r="E779" s="49" t="s">
        <v>2415</v>
      </c>
      <c r="F779" s="49" t="s">
        <v>2588</v>
      </c>
      <c r="G779" s="62" t="s">
        <v>2574</v>
      </c>
      <c r="H779" s="56" t="s">
        <v>2658</v>
      </c>
      <c r="I779">
        <v>8</v>
      </c>
    </row>
    <row r="780" spans="1:9" x14ac:dyDescent="0.25">
      <c r="A780" s="49">
        <v>446</v>
      </c>
      <c r="B780" s="50">
        <v>0.01</v>
      </c>
      <c r="C780" s="49" t="s">
        <v>2463</v>
      </c>
      <c r="D780" s="49" t="s">
        <v>2465</v>
      </c>
      <c r="E780" s="49" t="s">
        <v>2408</v>
      </c>
      <c r="F780" s="49" t="s">
        <v>2588</v>
      </c>
      <c r="G780" s="62" t="s">
        <v>2575</v>
      </c>
      <c r="H780" s="56" t="s">
        <v>2658</v>
      </c>
      <c r="I780">
        <v>8</v>
      </c>
    </row>
    <row r="781" spans="1:9" x14ac:dyDescent="0.25">
      <c r="A781" s="49">
        <v>787</v>
      </c>
      <c r="B781" s="50">
        <v>0.01</v>
      </c>
      <c r="C781" s="49" t="s">
        <v>2490</v>
      </c>
      <c r="D781" s="49" t="s">
        <v>2465</v>
      </c>
      <c r="E781" s="49" t="s">
        <v>2408</v>
      </c>
      <c r="F781" s="49" t="s">
        <v>2588</v>
      </c>
      <c r="G781" s="62" t="s">
        <v>2575</v>
      </c>
      <c r="H781" s="56" t="s">
        <v>2658</v>
      </c>
      <c r="I781">
        <v>8</v>
      </c>
    </row>
    <row r="782" spans="1:9" x14ac:dyDescent="0.25">
      <c r="A782" s="49">
        <v>1116</v>
      </c>
      <c r="B782" s="50">
        <v>0.01</v>
      </c>
      <c r="C782" s="49" t="s">
        <v>2396</v>
      </c>
      <c r="D782" s="49" t="s">
        <v>2465</v>
      </c>
      <c r="E782" s="49" t="s">
        <v>2408</v>
      </c>
      <c r="F782" s="49" t="s">
        <v>2588</v>
      </c>
      <c r="G782" s="62" t="s">
        <v>2575</v>
      </c>
      <c r="H782" s="56" t="s">
        <v>2658</v>
      </c>
      <c r="I782">
        <v>8</v>
      </c>
    </row>
    <row r="783" spans="1:9" x14ac:dyDescent="0.25">
      <c r="A783" s="49">
        <v>512</v>
      </c>
      <c r="B783" s="50">
        <v>0.01</v>
      </c>
      <c r="C783" s="49" t="s">
        <v>2463</v>
      </c>
      <c r="D783" s="49" t="s">
        <v>2465</v>
      </c>
      <c r="E783" s="49" t="s">
        <v>2416</v>
      </c>
      <c r="F783" s="49" t="s">
        <v>2588</v>
      </c>
      <c r="G783" s="62" t="s">
        <v>2576</v>
      </c>
      <c r="H783" s="56" t="s">
        <v>2658</v>
      </c>
      <c r="I783">
        <v>8</v>
      </c>
    </row>
    <row r="784" spans="1:9" x14ac:dyDescent="0.25">
      <c r="A784" s="49">
        <v>853</v>
      </c>
      <c r="B784" s="50">
        <v>0.01</v>
      </c>
      <c r="C784" s="49" t="s">
        <v>2490</v>
      </c>
      <c r="D784" s="49" t="s">
        <v>2465</v>
      </c>
      <c r="E784" s="49" t="s">
        <v>2416</v>
      </c>
      <c r="F784" s="49" t="s">
        <v>2588</v>
      </c>
      <c r="G784" s="62" t="s">
        <v>2576</v>
      </c>
      <c r="H784" s="56" t="s">
        <v>2658</v>
      </c>
      <c r="I784">
        <v>8</v>
      </c>
    </row>
    <row r="785" spans="1:9" x14ac:dyDescent="0.25">
      <c r="A785" s="49">
        <v>1182</v>
      </c>
      <c r="B785" s="50">
        <v>0.01</v>
      </c>
      <c r="C785" s="49" t="s">
        <v>2396</v>
      </c>
      <c r="D785" s="49" t="s">
        <v>2465</v>
      </c>
      <c r="E785" s="49" t="s">
        <v>2416</v>
      </c>
      <c r="F785" s="49" t="s">
        <v>2588</v>
      </c>
      <c r="G785" s="62" t="s">
        <v>2576</v>
      </c>
      <c r="H785" s="56" t="s">
        <v>2658</v>
      </c>
      <c r="I785">
        <v>8</v>
      </c>
    </row>
    <row r="786" spans="1:9" x14ac:dyDescent="0.25">
      <c r="A786" s="49">
        <v>714</v>
      </c>
      <c r="B786" s="50">
        <v>0.01</v>
      </c>
      <c r="C786" s="49" t="s">
        <v>2463</v>
      </c>
      <c r="D786" s="49" t="s">
        <v>2465</v>
      </c>
      <c r="E786" s="49" t="s">
        <v>2471</v>
      </c>
      <c r="F786" s="49" t="s">
        <v>2588</v>
      </c>
      <c r="G786" s="62" t="s">
        <v>2577</v>
      </c>
      <c r="H786" s="56" t="s">
        <v>2658</v>
      </c>
      <c r="I786">
        <v>8</v>
      </c>
    </row>
    <row r="787" spans="1:9" x14ac:dyDescent="0.25">
      <c r="A787" s="49">
        <v>1043</v>
      </c>
      <c r="B787" s="50">
        <v>0.01</v>
      </c>
      <c r="C787" s="49" t="s">
        <v>2490</v>
      </c>
      <c r="D787" s="49" t="s">
        <v>2465</v>
      </c>
      <c r="E787" s="49" t="s">
        <v>2471</v>
      </c>
      <c r="F787" s="49" t="s">
        <v>2588</v>
      </c>
      <c r="G787" s="62" t="s">
        <v>2577</v>
      </c>
      <c r="H787" s="56" t="s">
        <v>2658</v>
      </c>
      <c r="I787">
        <v>8</v>
      </c>
    </row>
    <row r="788" spans="1:9" x14ac:dyDescent="0.25">
      <c r="A788" s="49">
        <v>1370</v>
      </c>
      <c r="B788" s="50">
        <v>0.01</v>
      </c>
      <c r="C788" s="49" t="s">
        <v>2396</v>
      </c>
      <c r="D788" s="49" t="s">
        <v>2465</v>
      </c>
      <c r="E788" s="49" t="s">
        <v>2471</v>
      </c>
      <c r="F788" s="49" t="s">
        <v>2588</v>
      </c>
      <c r="G788" s="62" t="s">
        <v>2577</v>
      </c>
      <c r="H788" s="56" t="s">
        <v>2658</v>
      </c>
      <c r="I788">
        <v>8</v>
      </c>
    </row>
    <row r="789" spans="1:9" x14ac:dyDescent="0.25">
      <c r="A789" s="49">
        <v>693</v>
      </c>
      <c r="B789" s="50">
        <v>0.01</v>
      </c>
      <c r="C789" s="49" t="s">
        <v>2463</v>
      </c>
      <c r="D789" s="49" t="s">
        <v>2465</v>
      </c>
      <c r="E789" s="49" t="s">
        <v>2453</v>
      </c>
      <c r="F789" s="49" t="s">
        <v>2588</v>
      </c>
      <c r="G789" s="62" t="s">
        <v>2578</v>
      </c>
      <c r="H789" s="56" t="s">
        <v>2658</v>
      </c>
      <c r="I789">
        <v>8</v>
      </c>
    </row>
    <row r="790" spans="1:9" x14ac:dyDescent="0.25">
      <c r="A790" s="49">
        <v>1022</v>
      </c>
      <c r="B790" s="50">
        <v>0.01</v>
      </c>
      <c r="C790" s="49" t="s">
        <v>2490</v>
      </c>
      <c r="D790" s="49" t="s">
        <v>2465</v>
      </c>
      <c r="E790" s="49" t="s">
        <v>2453</v>
      </c>
      <c r="F790" s="49" t="s">
        <v>2588</v>
      </c>
      <c r="G790" s="62" t="s">
        <v>2578</v>
      </c>
      <c r="H790" s="56" t="s">
        <v>2658</v>
      </c>
      <c r="I790">
        <v>8</v>
      </c>
    </row>
    <row r="791" spans="1:9" x14ac:dyDescent="0.25">
      <c r="A791" s="49">
        <v>1349</v>
      </c>
      <c r="B791" s="50">
        <v>0.01</v>
      </c>
      <c r="C791" s="49" t="s">
        <v>2396</v>
      </c>
      <c r="D791" s="49" t="s">
        <v>2465</v>
      </c>
      <c r="E791" s="49" t="s">
        <v>2453</v>
      </c>
      <c r="F791" s="49" t="s">
        <v>2588</v>
      </c>
      <c r="G791" s="62" t="s">
        <v>2578</v>
      </c>
      <c r="H791" s="56" t="s">
        <v>2658</v>
      </c>
      <c r="I791">
        <v>8</v>
      </c>
    </row>
    <row r="792" spans="1:9" x14ac:dyDescent="0.25">
      <c r="A792" s="49">
        <v>726</v>
      </c>
      <c r="B792" s="50">
        <v>0.01</v>
      </c>
      <c r="C792" s="49" t="s">
        <v>2463</v>
      </c>
      <c r="D792" s="49" t="s">
        <v>2433</v>
      </c>
      <c r="E792" s="49" t="s">
        <v>2467</v>
      </c>
      <c r="F792" s="49" t="s">
        <v>2566</v>
      </c>
      <c r="G792" s="62" t="s">
        <v>2638</v>
      </c>
      <c r="H792" s="56" t="s">
        <v>2658</v>
      </c>
      <c r="I792">
        <v>8</v>
      </c>
    </row>
    <row r="793" spans="1:9" x14ac:dyDescent="0.25">
      <c r="A793" s="49">
        <v>1055</v>
      </c>
      <c r="B793" s="50">
        <v>0.01</v>
      </c>
      <c r="C793" s="49" t="s">
        <v>2490</v>
      </c>
      <c r="D793" s="49" t="s">
        <v>2433</v>
      </c>
      <c r="E793" s="49" t="s">
        <v>2467</v>
      </c>
      <c r="F793" s="49" t="s">
        <v>2566</v>
      </c>
      <c r="G793" s="62" t="s">
        <v>2638</v>
      </c>
      <c r="H793" s="56" t="s">
        <v>2658</v>
      </c>
      <c r="I793">
        <v>8</v>
      </c>
    </row>
    <row r="794" spans="1:9" x14ac:dyDescent="0.25">
      <c r="A794" s="49">
        <v>1382</v>
      </c>
      <c r="B794" s="50">
        <v>0.01</v>
      </c>
      <c r="C794" s="49" t="s">
        <v>2396</v>
      </c>
      <c r="D794" s="49" t="s">
        <v>2433</v>
      </c>
      <c r="E794" s="49" t="s">
        <v>2467</v>
      </c>
      <c r="F794" s="49" t="s">
        <v>2566</v>
      </c>
      <c r="G794" s="62" t="s">
        <v>2638</v>
      </c>
      <c r="H794" s="56" t="s">
        <v>2658</v>
      </c>
      <c r="I794">
        <v>8</v>
      </c>
    </row>
    <row r="795" spans="1:9" x14ac:dyDescent="0.25">
      <c r="A795" s="49">
        <v>698</v>
      </c>
      <c r="B795" s="50">
        <v>0.01</v>
      </c>
      <c r="C795" s="49" t="s">
        <v>2463</v>
      </c>
      <c r="D795" s="49" t="s">
        <v>2433</v>
      </c>
      <c r="E795" s="49" t="s">
        <v>2466</v>
      </c>
      <c r="F795" s="49" t="s">
        <v>2566</v>
      </c>
      <c r="G795" s="62" t="s">
        <v>2591</v>
      </c>
      <c r="H795" s="56" t="s">
        <v>2658</v>
      </c>
      <c r="I795">
        <v>8</v>
      </c>
    </row>
    <row r="796" spans="1:9" x14ac:dyDescent="0.25">
      <c r="A796" s="49">
        <v>1027</v>
      </c>
      <c r="B796" s="50">
        <v>0.01</v>
      </c>
      <c r="C796" s="49" t="s">
        <v>2490</v>
      </c>
      <c r="D796" s="49" t="s">
        <v>2433</v>
      </c>
      <c r="E796" s="49" t="s">
        <v>2466</v>
      </c>
      <c r="F796" s="49" t="s">
        <v>2566</v>
      </c>
      <c r="G796" s="62" t="s">
        <v>2591</v>
      </c>
      <c r="H796" s="56" t="s">
        <v>2658</v>
      </c>
      <c r="I796">
        <v>8</v>
      </c>
    </row>
    <row r="797" spans="1:9" x14ac:dyDescent="0.25">
      <c r="A797" s="49">
        <v>1354</v>
      </c>
      <c r="B797" s="50">
        <v>0.01</v>
      </c>
      <c r="C797" s="49" t="s">
        <v>2396</v>
      </c>
      <c r="D797" s="49" t="s">
        <v>2433</v>
      </c>
      <c r="E797" s="49" t="s">
        <v>2466</v>
      </c>
      <c r="F797" s="49" t="s">
        <v>2566</v>
      </c>
      <c r="G797" s="62" t="s">
        <v>2591</v>
      </c>
      <c r="H797" s="56" t="s">
        <v>2658</v>
      </c>
      <c r="I797">
        <v>8</v>
      </c>
    </row>
    <row r="798" spans="1:9" x14ac:dyDescent="0.25">
      <c r="A798" s="49">
        <v>727</v>
      </c>
      <c r="B798" s="50">
        <v>0.01</v>
      </c>
      <c r="C798" s="49" t="s">
        <v>2463</v>
      </c>
      <c r="D798" s="49" t="s">
        <v>2435</v>
      </c>
      <c r="E798" s="49" t="s">
        <v>2467</v>
      </c>
      <c r="F798" s="49" t="s">
        <v>2567</v>
      </c>
      <c r="G798" s="62" t="s">
        <v>2638</v>
      </c>
      <c r="H798" s="56" t="s">
        <v>2658</v>
      </c>
      <c r="I798">
        <v>8</v>
      </c>
    </row>
    <row r="799" spans="1:9" x14ac:dyDescent="0.25">
      <c r="A799" s="49">
        <v>1056</v>
      </c>
      <c r="B799" s="50">
        <v>0.01</v>
      </c>
      <c r="C799" s="49" t="s">
        <v>2490</v>
      </c>
      <c r="D799" s="49" t="s">
        <v>2435</v>
      </c>
      <c r="E799" s="49" t="s">
        <v>2467</v>
      </c>
      <c r="F799" s="49" t="s">
        <v>2567</v>
      </c>
      <c r="G799" s="62" t="s">
        <v>2638</v>
      </c>
      <c r="H799" s="56" t="s">
        <v>2658</v>
      </c>
      <c r="I799">
        <v>8</v>
      </c>
    </row>
    <row r="800" spans="1:9" x14ac:dyDescent="0.25">
      <c r="A800" s="49">
        <v>1383</v>
      </c>
      <c r="B800" s="50">
        <v>0.01</v>
      </c>
      <c r="C800" s="49" t="s">
        <v>2396</v>
      </c>
      <c r="D800" s="49" t="s">
        <v>2435</v>
      </c>
      <c r="E800" s="49" t="s">
        <v>2467</v>
      </c>
      <c r="F800" s="49" t="s">
        <v>2567</v>
      </c>
      <c r="G800" s="62" t="s">
        <v>2638</v>
      </c>
      <c r="H800" s="56" t="s">
        <v>2658</v>
      </c>
      <c r="I800">
        <v>8</v>
      </c>
    </row>
    <row r="801" spans="1:9" x14ac:dyDescent="0.25">
      <c r="A801" s="49">
        <v>699</v>
      </c>
      <c r="B801" s="50">
        <v>0.01</v>
      </c>
      <c r="C801" s="49" t="s">
        <v>2463</v>
      </c>
      <c r="D801" s="49" t="s">
        <v>2435</v>
      </c>
      <c r="E801" s="49" t="s">
        <v>2466</v>
      </c>
      <c r="F801" s="49" t="s">
        <v>2567</v>
      </c>
      <c r="G801" s="62" t="s">
        <v>2591</v>
      </c>
      <c r="H801" s="56" t="s">
        <v>2658</v>
      </c>
      <c r="I801">
        <v>8</v>
      </c>
    </row>
    <row r="802" spans="1:9" x14ac:dyDescent="0.25">
      <c r="A802" s="49">
        <v>1028</v>
      </c>
      <c r="B802" s="50">
        <v>0.01</v>
      </c>
      <c r="C802" s="49" t="s">
        <v>2490</v>
      </c>
      <c r="D802" s="49" t="s">
        <v>2435</v>
      </c>
      <c r="E802" s="49" t="s">
        <v>2466</v>
      </c>
      <c r="F802" s="49" t="s">
        <v>2567</v>
      </c>
      <c r="G802" s="62" t="s">
        <v>2591</v>
      </c>
      <c r="H802" s="56" t="s">
        <v>2658</v>
      </c>
      <c r="I802">
        <v>8</v>
      </c>
    </row>
    <row r="803" spans="1:9" x14ac:dyDescent="0.25">
      <c r="A803" s="49">
        <v>1355</v>
      </c>
      <c r="B803" s="50">
        <v>0.01</v>
      </c>
      <c r="C803" s="49" t="s">
        <v>2396</v>
      </c>
      <c r="D803" s="49" t="s">
        <v>2435</v>
      </c>
      <c r="E803" s="49" t="s">
        <v>2466</v>
      </c>
      <c r="F803" s="49" t="s">
        <v>2567</v>
      </c>
      <c r="G803" s="62" t="s">
        <v>2591</v>
      </c>
      <c r="H803" s="56" t="s">
        <v>2658</v>
      </c>
      <c r="I803">
        <v>8</v>
      </c>
    </row>
    <row r="804" spans="1:9" x14ac:dyDescent="0.25">
      <c r="A804" s="49">
        <v>728</v>
      </c>
      <c r="B804" s="50">
        <v>0.01</v>
      </c>
      <c r="C804" s="49" t="s">
        <v>2463</v>
      </c>
      <c r="D804" s="49" t="s">
        <v>2436</v>
      </c>
      <c r="E804" s="49" t="s">
        <v>2467</v>
      </c>
      <c r="F804" s="49" t="s">
        <v>2568</v>
      </c>
      <c r="G804" s="62" t="s">
        <v>2638</v>
      </c>
      <c r="H804" s="56" t="s">
        <v>2658</v>
      </c>
      <c r="I804">
        <v>8</v>
      </c>
    </row>
    <row r="805" spans="1:9" x14ac:dyDescent="0.25">
      <c r="A805" s="49">
        <v>1057</v>
      </c>
      <c r="B805" s="50">
        <v>0.01</v>
      </c>
      <c r="C805" s="49" t="s">
        <v>2490</v>
      </c>
      <c r="D805" s="49" t="s">
        <v>2436</v>
      </c>
      <c r="E805" s="49" t="s">
        <v>2467</v>
      </c>
      <c r="F805" s="49" t="s">
        <v>2568</v>
      </c>
      <c r="G805" s="62" t="s">
        <v>2638</v>
      </c>
      <c r="H805" s="56" t="s">
        <v>2658</v>
      </c>
      <c r="I805">
        <v>8</v>
      </c>
    </row>
    <row r="806" spans="1:9" x14ac:dyDescent="0.25">
      <c r="A806" s="49">
        <v>1384</v>
      </c>
      <c r="B806" s="50">
        <v>0.01</v>
      </c>
      <c r="C806" s="49" t="s">
        <v>2396</v>
      </c>
      <c r="D806" s="49" t="s">
        <v>2436</v>
      </c>
      <c r="E806" s="49" t="s">
        <v>2467</v>
      </c>
      <c r="F806" s="49" t="s">
        <v>2568</v>
      </c>
      <c r="G806" s="62" t="s">
        <v>2638</v>
      </c>
      <c r="H806" s="56" t="s">
        <v>2658</v>
      </c>
      <c r="I806">
        <v>8</v>
      </c>
    </row>
    <row r="807" spans="1:9" x14ac:dyDescent="0.25">
      <c r="A807" s="49">
        <v>700</v>
      </c>
      <c r="B807" s="50">
        <v>0.01</v>
      </c>
      <c r="C807" s="49" t="s">
        <v>2463</v>
      </c>
      <c r="D807" s="49" t="s">
        <v>2436</v>
      </c>
      <c r="E807" s="49" t="s">
        <v>2466</v>
      </c>
      <c r="F807" s="49" t="s">
        <v>2568</v>
      </c>
      <c r="G807" s="62" t="s">
        <v>2591</v>
      </c>
      <c r="H807" s="56" t="s">
        <v>2658</v>
      </c>
      <c r="I807">
        <v>8</v>
      </c>
    </row>
    <row r="808" spans="1:9" x14ac:dyDescent="0.25">
      <c r="A808" s="49">
        <v>1029</v>
      </c>
      <c r="B808" s="50">
        <v>0.01</v>
      </c>
      <c r="C808" s="49" t="s">
        <v>2490</v>
      </c>
      <c r="D808" s="49" t="s">
        <v>2436</v>
      </c>
      <c r="E808" s="49" t="s">
        <v>2466</v>
      </c>
      <c r="F808" s="49" t="s">
        <v>2568</v>
      </c>
      <c r="G808" s="62" t="s">
        <v>2591</v>
      </c>
      <c r="H808" s="56" t="s">
        <v>2658</v>
      </c>
      <c r="I808">
        <v>8</v>
      </c>
    </row>
    <row r="809" spans="1:9" x14ac:dyDescent="0.25">
      <c r="A809" s="49">
        <v>1356</v>
      </c>
      <c r="B809" s="50">
        <v>0.01</v>
      </c>
      <c r="C809" s="49" t="s">
        <v>2396</v>
      </c>
      <c r="D809" s="49" t="s">
        <v>2436</v>
      </c>
      <c r="E809" s="49" t="s">
        <v>2466</v>
      </c>
      <c r="F809" s="49" t="s">
        <v>2568</v>
      </c>
      <c r="G809" s="62" t="s">
        <v>2591</v>
      </c>
      <c r="H809" s="56" t="s">
        <v>2658</v>
      </c>
      <c r="I809">
        <v>8</v>
      </c>
    </row>
    <row r="810" spans="1:9" x14ac:dyDescent="0.25">
      <c r="A810" s="49">
        <v>730</v>
      </c>
      <c r="B810" s="50">
        <v>0.01</v>
      </c>
      <c r="C810" s="49" t="s">
        <v>2463</v>
      </c>
      <c r="D810" s="49" t="s">
        <v>2469</v>
      </c>
      <c r="E810" s="49" t="s">
        <v>2467</v>
      </c>
      <c r="F810" s="49" t="s">
        <v>2569</v>
      </c>
      <c r="G810" s="62" t="s">
        <v>2638</v>
      </c>
      <c r="H810" s="56" t="s">
        <v>2658</v>
      </c>
      <c r="I810">
        <v>8</v>
      </c>
    </row>
    <row r="811" spans="1:9" x14ac:dyDescent="0.25">
      <c r="A811" s="49">
        <v>1059</v>
      </c>
      <c r="B811" s="50">
        <v>0.01</v>
      </c>
      <c r="C811" s="49" t="s">
        <v>2490</v>
      </c>
      <c r="D811" s="49" t="s">
        <v>2469</v>
      </c>
      <c r="E811" s="49" t="s">
        <v>2467</v>
      </c>
      <c r="F811" s="49" t="s">
        <v>2569</v>
      </c>
      <c r="G811" s="62" t="s">
        <v>2638</v>
      </c>
      <c r="H811" s="56" t="s">
        <v>2658</v>
      </c>
      <c r="I811">
        <v>8</v>
      </c>
    </row>
    <row r="812" spans="1:9" x14ac:dyDescent="0.25">
      <c r="A812" s="49">
        <v>1386</v>
      </c>
      <c r="B812" s="50">
        <v>0.01</v>
      </c>
      <c r="C812" s="49" t="s">
        <v>2396</v>
      </c>
      <c r="D812" s="49" t="s">
        <v>2469</v>
      </c>
      <c r="E812" s="49" t="s">
        <v>2467</v>
      </c>
      <c r="F812" s="49" t="s">
        <v>2569</v>
      </c>
      <c r="G812" s="62" t="s">
        <v>2638</v>
      </c>
      <c r="H812" s="56" t="s">
        <v>2658</v>
      </c>
      <c r="I812">
        <v>8</v>
      </c>
    </row>
    <row r="813" spans="1:9" x14ac:dyDescent="0.25">
      <c r="A813" s="49">
        <v>702</v>
      </c>
      <c r="B813" s="50">
        <v>0.01</v>
      </c>
      <c r="C813" s="49" t="s">
        <v>2463</v>
      </c>
      <c r="D813" s="49" t="s">
        <v>2469</v>
      </c>
      <c r="E813" s="49" t="s">
        <v>2466</v>
      </c>
      <c r="F813" s="49" t="s">
        <v>2569</v>
      </c>
      <c r="G813" s="62" t="s">
        <v>2591</v>
      </c>
      <c r="H813" s="56" t="s">
        <v>2658</v>
      </c>
      <c r="I813">
        <v>8</v>
      </c>
    </row>
    <row r="814" spans="1:9" x14ac:dyDescent="0.25">
      <c r="A814" s="49">
        <v>1031</v>
      </c>
      <c r="B814" s="50">
        <v>0.01</v>
      </c>
      <c r="C814" s="49" t="s">
        <v>2490</v>
      </c>
      <c r="D814" s="49" t="s">
        <v>2469</v>
      </c>
      <c r="E814" s="49" t="s">
        <v>2466</v>
      </c>
      <c r="F814" s="49" t="s">
        <v>2569</v>
      </c>
      <c r="G814" s="62" t="s">
        <v>2591</v>
      </c>
      <c r="H814" s="56" t="s">
        <v>2658</v>
      </c>
      <c r="I814">
        <v>8</v>
      </c>
    </row>
    <row r="815" spans="1:9" x14ac:dyDescent="0.25">
      <c r="A815" s="49">
        <v>1358</v>
      </c>
      <c r="B815" s="50">
        <v>0.01</v>
      </c>
      <c r="C815" s="49" t="s">
        <v>2396</v>
      </c>
      <c r="D815" s="49" t="s">
        <v>2469</v>
      </c>
      <c r="E815" s="49" t="s">
        <v>2466</v>
      </c>
      <c r="F815" s="49" t="s">
        <v>2569</v>
      </c>
      <c r="G815" s="62" t="s">
        <v>2591</v>
      </c>
      <c r="H815" s="56" t="s">
        <v>2658</v>
      </c>
      <c r="I815">
        <v>8</v>
      </c>
    </row>
    <row r="816" spans="1:9" x14ac:dyDescent="0.25">
      <c r="A816" s="49">
        <v>679</v>
      </c>
      <c r="B816" s="50">
        <v>0.01</v>
      </c>
      <c r="C816" s="49" t="s">
        <v>2463</v>
      </c>
      <c r="D816" s="49" t="s">
        <v>2469</v>
      </c>
      <c r="E816" s="49" t="s">
        <v>2452</v>
      </c>
      <c r="F816" s="49" t="s">
        <v>2569</v>
      </c>
      <c r="G816" s="62" t="s">
        <v>2592</v>
      </c>
      <c r="H816" s="56" t="s">
        <v>2658</v>
      </c>
      <c r="I816">
        <v>8</v>
      </c>
    </row>
    <row r="817" spans="1:9" x14ac:dyDescent="0.25">
      <c r="A817" s="49">
        <v>1008</v>
      </c>
      <c r="B817" s="50">
        <v>0.01</v>
      </c>
      <c r="C817" s="49" t="s">
        <v>2490</v>
      </c>
      <c r="D817" s="49" t="s">
        <v>2469</v>
      </c>
      <c r="E817" s="49" t="s">
        <v>2452</v>
      </c>
      <c r="F817" s="49" t="s">
        <v>2569</v>
      </c>
      <c r="G817" s="62" t="s">
        <v>2592</v>
      </c>
      <c r="H817" s="56" t="s">
        <v>2658</v>
      </c>
      <c r="I817">
        <v>8</v>
      </c>
    </row>
    <row r="818" spans="1:9" x14ac:dyDescent="0.25">
      <c r="A818" s="49">
        <v>1335</v>
      </c>
      <c r="B818" s="50">
        <v>0.01</v>
      </c>
      <c r="C818" s="49" t="s">
        <v>2396</v>
      </c>
      <c r="D818" s="49" t="s">
        <v>2469</v>
      </c>
      <c r="E818" s="49" t="s">
        <v>2452</v>
      </c>
      <c r="F818" s="49" t="s">
        <v>2569</v>
      </c>
      <c r="G818" s="62" t="s">
        <v>2592</v>
      </c>
      <c r="H818" s="56" t="s">
        <v>2658</v>
      </c>
      <c r="I818">
        <v>8</v>
      </c>
    </row>
    <row r="819" spans="1:9" x14ac:dyDescent="0.25">
      <c r="A819" s="49">
        <v>715</v>
      </c>
      <c r="B819" s="50">
        <v>0.01</v>
      </c>
      <c r="C819" s="49" t="s">
        <v>2463</v>
      </c>
      <c r="D819" s="49" t="s">
        <v>2466</v>
      </c>
      <c r="E819" s="49" t="s">
        <v>2471</v>
      </c>
      <c r="F819" s="63" t="s">
        <v>2591</v>
      </c>
      <c r="G819" s="73" t="s">
        <v>2577</v>
      </c>
      <c r="H819" s="56" t="s">
        <v>2658</v>
      </c>
      <c r="I819">
        <v>8</v>
      </c>
    </row>
    <row r="820" spans="1:9" s="69" customFormat="1" x14ac:dyDescent="0.25">
      <c r="A820" s="49">
        <v>1044</v>
      </c>
      <c r="B820" s="50">
        <v>0.01</v>
      </c>
      <c r="C820" s="49" t="s">
        <v>2490</v>
      </c>
      <c r="D820" s="49" t="s">
        <v>2466</v>
      </c>
      <c r="E820" s="49" t="s">
        <v>2471</v>
      </c>
      <c r="F820" s="63" t="s">
        <v>2591</v>
      </c>
      <c r="G820" s="73" t="s">
        <v>2577</v>
      </c>
      <c r="H820" s="56" t="s">
        <v>2658</v>
      </c>
      <c r="I820">
        <v>8</v>
      </c>
    </row>
    <row r="821" spans="1:9" s="69" customFormat="1" x14ac:dyDescent="0.25">
      <c r="A821" s="49">
        <v>1371</v>
      </c>
      <c r="B821" s="50">
        <v>0.01</v>
      </c>
      <c r="C821" s="49" t="s">
        <v>2396</v>
      </c>
      <c r="D821" s="49" t="s">
        <v>2466</v>
      </c>
      <c r="E821" s="49" t="s">
        <v>2471</v>
      </c>
      <c r="F821" s="63" t="s">
        <v>2591</v>
      </c>
      <c r="G821" s="73" t="s">
        <v>2577</v>
      </c>
      <c r="H821" s="56" t="s">
        <v>2658</v>
      </c>
      <c r="I821">
        <v>8</v>
      </c>
    </row>
    <row r="822" spans="1:9" s="69" customFormat="1" x14ac:dyDescent="0.25">
      <c r="A822" s="49">
        <v>694</v>
      </c>
      <c r="B822" s="50">
        <v>0.01</v>
      </c>
      <c r="C822" s="49" t="s">
        <v>2463</v>
      </c>
      <c r="D822" s="49" t="s">
        <v>2466</v>
      </c>
      <c r="E822" s="49" t="s">
        <v>2453</v>
      </c>
      <c r="F822" s="63" t="s">
        <v>2591</v>
      </c>
      <c r="G822" s="73" t="s">
        <v>2578</v>
      </c>
      <c r="H822" s="56" t="s">
        <v>2658</v>
      </c>
      <c r="I822">
        <v>8</v>
      </c>
    </row>
    <row r="823" spans="1:9" s="69" customFormat="1" x14ac:dyDescent="0.25">
      <c r="A823" s="49">
        <v>1023</v>
      </c>
      <c r="B823" s="50">
        <v>0.01</v>
      </c>
      <c r="C823" s="49" t="s">
        <v>2490</v>
      </c>
      <c r="D823" s="49" t="s">
        <v>2466</v>
      </c>
      <c r="E823" s="49" t="s">
        <v>2453</v>
      </c>
      <c r="F823" s="63" t="s">
        <v>2591</v>
      </c>
      <c r="G823" s="73" t="s">
        <v>2578</v>
      </c>
      <c r="H823" s="56" t="s">
        <v>2658</v>
      </c>
      <c r="I823">
        <v>8</v>
      </c>
    </row>
    <row r="824" spans="1:9" x14ac:dyDescent="0.25">
      <c r="A824" s="49">
        <v>1350</v>
      </c>
      <c r="B824" s="50">
        <v>0.01</v>
      </c>
      <c r="C824" s="49" t="s">
        <v>2396</v>
      </c>
      <c r="D824" s="49" t="s">
        <v>2466</v>
      </c>
      <c r="E824" s="49" t="s">
        <v>2453</v>
      </c>
      <c r="F824" s="63" t="s">
        <v>2591</v>
      </c>
      <c r="G824" s="73" t="s">
        <v>2578</v>
      </c>
      <c r="H824" s="56" t="s">
        <v>2658</v>
      </c>
      <c r="I824">
        <v>8</v>
      </c>
    </row>
    <row r="825" spans="1:9" x14ac:dyDescent="0.25">
      <c r="A825" s="49">
        <v>681</v>
      </c>
      <c r="B825" s="50">
        <v>0.01</v>
      </c>
      <c r="C825" s="49" t="s">
        <v>2463</v>
      </c>
      <c r="D825" s="49" t="s">
        <v>2471</v>
      </c>
      <c r="E825" s="49" t="s">
        <v>2452</v>
      </c>
      <c r="F825" s="63" t="s">
        <v>2577</v>
      </c>
      <c r="G825" s="62" t="s">
        <v>2592</v>
      </c>
      <c r="H825" s="56" t="s">
        <v>2658</v>
      </c>
      <c r="I825">
        <v>8</v>
      </c>
    </row>
    <row r="826" spans="1:9" x14ac:dyDescent="0.25">
      <c r="A826" s="49">
        <v>1010</v>
      </c>
      <c r="B826" s="50">
        <v>0.01</v>
      </c>
      <c r="C826" s="49" t="s">
        <v>2490</v>
      </c>
      <c r="D826" s="49" t="s">
        <v>2471</v>
      </c>
      <c r="E826" s="49" t="s">
        <v>2452</v>
      </c>
      <c r="F826" s="63" t="s">
        <v>2577</v>
      </c>
      <c r="G826" s="73" t="s">
        <v>2592</v>
      </c>
      <c r="H826" s="56" t="s">
        <v>2658</v>
      </c>
      <c r="I826">
        <v>8</v>
      </c>
    </row>
    <row r="827" spans="1:9" s="69" customFormat="1" x14ac:dyDescent="0.25">
      <c r="A827" s="49">
        <v>1337</v>
      </c>
      <c r="B827" s="50">
        <v>0.01</v>
      </c>
      <c r="C827" s="49" t="s">
        <v>2396</v>
      </c>
      <c r="D827" s="49" t="s">
        <v>2471</v>
      </c>
      <c r="E827" s="49" t="s">
        <v>2452</v>
      </c>
      <c r="F827" s="63" t="s">
        <v>2577</v>
      </c>
      <c r="G827" s="62" t="s">
        <v>2592</v>
      </c>
      <c r="H827" s="56" t="s">
        <v>2658</v>
      </c>
      <c r="I827">
        <v>8</v>
      </c>
    </row>
    <row r="828" spans="1:9" x14ac:dyDescent="0.25">
      <c r="A828" s="49">
        <v>646</v>
      </c>
      <c r="B828" s="50">
        <v>0.01</v>
      </c>
      <c r="C828" s="49" t="s">
        <v>2463</v>
      </c>
      <c r="D828" s="49" t="s">
        <v>2486</v>
      </c>
      <c r="E828" s="49" t="s">
        <v>2443</v>
      </c>
      <c r="F828" s="49" t="s">
        <v>2593</v>
      </c>
      <c r="G828" s="62" t="s">
        <v>2579</v>
      </c>
      <c r="H828" s="56" t="s">
        <v>2659</v>
      </c>
      <c r="I828">
        <v>9</v>
      </c>
    </row>
    <row r="829" spans="1:9" x14ac:dyDescent="0.25">
      <c r="A829" s="49">
        <v>971</v>
      </c>
      <c r="B829" s="50">
        <v>0.01</v>
      </c>
      <c r="C829" s="49" t="s">
        <v>2490</v>
      </c>
      <c r="D829" s="49" t="s">
        <v>2486</v>
      </c>
      <c r="E829" s="49" t="s">
        <v>2443</v>
      </c>
      <c r="F829" s="49" t="s">
        <v>2593</v>
      </c>
      <c r="G829" s="62" t="s">
        <v>2579</v>
      </c>
      <c r="H829" s="56" t="s">
        <v>2659</v>
      </c>
      <c r="I829">
        <v>9</v>
      </c>
    </row>
    <row r="830" spans="1:9" x14ac:dyDescent="0.25">
      <c r="A830" s="49">
        <v>1298</v>
      </c>
      <c r="B830" s="50">
        <v>0.01</v>
      </c>
      <c r="C830" s="49" t="s">
        <v>2396</v>
      </c>
      <c r="D830" s="49" t="s">
        <v>2486</v>
      </c>
      <c r="E830" s="49" t="s">
        <v>2443</v>
      </c>
      <c r="F830" s="49" t="s">
        <v>2593</v>
      </c>
      <c r="G830" s="62" t="s">
        <v>2579</v>
      </c>
      <c r="H830" s="56" t="s">
        <v>2659</v>
      </c>
      <c r="I830">
        <v>9</v>
      </c>
    </row>
    <row r="831" spans="1:9" x14ac:dyDescent="0.25">
      <c r="A831" s="65">
        <v>577</v>
      </c>
      <c r="B831" s="66">
        <v>0.01</v>
      </c>
      <c r="C831" s="65" t="s">
        <v>2463</v>
      </c>
      <c r="D831" s="65" t="s">
        <v>2486</v>
      </c>
      <c r="E831" s="65" t="s">
        <v>2427</v>
      </c>
      <c r="F831" s="65" t="s">
        <v>2593</v>
      </c>
      <c r="G831" s="67" t="s">
        <v>2580</v>
      </c>
      <c r="H831" s="56" t="s">
        <v>2659</v>
      </c>
      <c r="I831">
        <v>9</v>
      </c>
    </row>
    <row r="832" spans="1:9" x14ac:dyDescent="0.25">
      <c r="A832" s="65">
        <v>907</v>
      </c>
      <c r="B832" s="66">
        <v>0.01</v>
      </c>
      <c r="C832" s="65" t="s">
        <v>2490</v>
      </c>
      <c r="D832" s="65" t="s">
        <v>2486</v>
      </c>
      <c r="E832" s="65" t="s">
        <v>2427</v>
      </c>
      <c r="F832" s="65" t="s">
        <v>2593</v>
      </c>
      <c r="G832" s="67" t="s">
        <v>2580</v>
      </c>
      <c r="H832" s="56" t="s">
        <v>2659</v>
      </c>
      <c r="I832">
        <v>9</v>
      </c>
    </row>
    <row r="833" spans="1:9" x14ac:dyDescent="0.25">
      <c r="A833" s="65">
        <v>1234</v>
      </c>
      <c r="B833" s="66">
        <v>0.01</v>
      </c>
      <c r="C833" s="65" t="s">
        <v>2396</v>
      </c>
      <c r="D833" s="65" t="s">
        <v>2486</v>
      </c>
      <c r="E833" s="65" t="s">
        <v>2427</v>
      </c>
      <c r="F833" s="65" t="s">
        <v>2593</v>
      </c>
      <c r="G833" s="67" t="s">
        <v>2580</v>
      </c>
      <c r="H833" s="56" t="s">
        <v>2659</v>
      </c>
      <c r="I833">
        <v>9</v>
      </c>
    </row>
    <row r="834" spans="1:9" x14ac:dyDescent="0.25">
      <c r="A834" s="49">
        <v>592</v>
      </c>
      <c r="B834" s="50">
        <v>0.01</v>
      </c>
      <c r="C834" s="49" t="s">
        <v>2463</v>
      </c>
      <c r="D834" s="49" t="s">
        <v>2486</v>
      </c>
      <c r="E834" s="49" t="s">
        <v>2433</v>
      </c>
      <c r="F834" s="49" t="s">
        <v>2593</v>
      </c>
      <c r="G834" s="62" t="s">
        <v>2566</v>
      </c>
      <c r="H834" s="56" t="s">
        <v>2659</v>
      </c>
      <c r="I834">
        <v>9</v>
      </c>
    </row>
    <row r="835" spans="1:9" x14ac:dyDescent="0.25">
      <c r="A835" s="49">
        <v>925</v>
      </c>
      <c r="B835" s="50">
        <v>0.01</v>
      </c>
      <c r="C835" s="49" t="s">
        <v>2490</v>
      </c>
      <c r="D835" s="49" t="s">
        <v>2486</v>
      </c>
      <c r="E835" s="49" t="s">
        <v>2433</v>
      </c>
      <c r="F835" s="49" t="s">
        <v>2593</v>
      </c>
      <c r="G835" s="62" t="s">
        <v>2566</v>
      </c>
      <c r="H835" s="56" t="s">
        <v>2659</v>
      </c>
      <c r="I835">
        <v>9</v>
      </c>
    </row>
    <row r="836" spans="1:9" x14ac:dyDescent="0.25">
      <c r="A836" s="49">
        <v>1252</v>
      </c>
      <c r="B836" s="50">
        <v>0.01</v>
      </c>
      <c r="C836" s="49" t="s">
        <v>2396</v>
      </c>
      <c r="D836" s="49" t="s">
        <v>2486</v>
      </c>
      <c r="E836" s="49" t="s">
        <v>2433</v>
      </c>
      <c r="F836" s="49" t="s">
        <v>2593</v>
      </c>
      <c r="G836" s="62" t="s">
        <v>2566</v>
      </c>
      <c r="H836" s="56" t="s">
        <v>2659</v>
      </c>
      <c r="I836">
        <v>9</v>
      </c>
    </row>
    <row r="837" spans="1:9" x14ac:dyDescent="0.25">
      <c r="A837" s="49">
        <v>604</v>
      </c>
      <c r="B837" s="50">
        <v>0.01</v>
      </c>
      <c r="C837" s="49" t="s">
        <v>2463</v>
      </c>
      <c r="D837" s="49" t="s">
        <v>2486</v>
      </c>
      <c r="E837" s="49" t="s">
        <v>2435</v>
      </c>
      <c r="F837" s="49" t="s">
        <v>2593</v>
      </c>
      <c r="G837" s="62" t="s">
        <v>2567</v>
      </c>
      <c r="H837" s="56" t="s">
        <v>2659</v>
      </c>
      <c r="I837">
        <v>9</v>
      </c>
    </row>
    <row r="838" spans="1:9" x14ac:dyDescent="0.25">
      <c r="A838" s="49">
        <v>936</v>
      </c>
      <c r="B838" s="50">
        <v>0.01</v>
      </c>
      <c r="C838" s="49" t="s">
        <v>2490</v>
      </c>
      <c r="D838" s="49" t="s">
        <v>2486</v>
      </c>
      <c r="E838" s="49" t="s">
        <v>2435</v>
      </c>
      <c r="F838" s="49" t="s">
        <v>2593</v>
      </c>
      <c r="G838" s="62" t="s">
        <v>2567</v>
      </c>
      <c r="H838" s="56" t="s">
        <v>2659</v>
      </c>
      <c r="I838">
        <v>9</v>
      </c>
    </row>
    <row r="839" spans="1:9" x14ac:dyDescent="0.25">
      <c r="A839" s="49">
        <v>1263</v>
      </c>
      <c r="B839" s="50">
        <v>0.01</v>
      </c>
      <c r="C839" s="49" t="s">
        <v>2396</v>
      </c>
      <c r="D839" s="49" t="s">
        <v>2486</v>
      </c>
      <c r="E839" s="49" t="s">
        <v>2435</v>
      </c>
      <c r="F839" s="49" t="s">
        <v>2593</v>
      </c>
      <c r="G839" s="62" t="s">
        <v>2567</v>
      </c>
      <c r="H839" s="56" t="s">
        <v>2659</v>
      </c>
      <c r="I839">
        <v>9</v>
      </c>
    </row>
    <row r="840" spans="1:9" x14ac:dyDescent="0.25">
      <c r="A840" s="49">
        <v>619</v>
      </c>
      <c r="B840" s="50">
        <v>0.01</v>
      </c>
      <c r="C840" s="49" t="s">
        <v>2463</v>
      </c>
      <c r="D840" s="49" t="s">
        <v>2486</v>
      </c>
      <c r="E840" s="49" t="s">
        <v>2436</v>
      </c>
      <c r="F840" s="49" t="s">
        <v>2593</v>
      </c>
      <c r="G840" s="62" t="s">
        <v>2568</v>
      </c>
      <c r="H840" s="56" t="s">
        <v>2659</v>
      </c>
      <c r="I840">
        <v>9</v>
      </c>
    </row>
    <row r="841" spans="1:9" x14ac:dyDescent="0.25">
      <c r="A841" s="49">
        <v>944</v>
      </c>
      <c r="B841" s="50">
        <v>0.01</v>
      </c>
      <c r="C841" s="49" t="s">
        <v>2490</v>
      </c>
      <c r="D841" s="49" t="s">
        <v>2486</v>
      </c>
      <c r="E841" s="49" t="s">
        <v>2436</v>
      </c>
      <c r="F841" s="49" t="s">
        <v>2593</v>
      </c>
      <c r="G841" s="62" t="s">
        <v>2568</v>
      </c>
      <c r="H841" s="56" t="s">
        <v>2659</v>
      </c>
      <c r="I841">
        <v>9</v>
      </c>
    </row>
    <row r="842" spans="1:9" x14ac:dyDescent="0.25">
      <c r="A842" s="49">
        <v>1271</v>
      </c>
      <c r="B842" s="50">
        <v>0.01</v>
      </c>
      <c r="C842" s="49" t="s">
        <v>2396</v>
      </c>
      <c r="D842" s="49" t="s">
        <v>2486</v>
      </c>
      <c r="E842" s="49" t="s">
        <v>2436</v>
      </c>
      <c r="F842" s="49" t="s">
        <v>2593</v>
      </c>
      <c r="G842" s="62" t="s">
        <v>2568</v>
      </c>
      <c r="H842" s="56" t="s">
        <v>2659</v>
      </c>
      <c r="I842">
        <v>9</v>
      </c>
    </row>
    <row r="843" spans="1:9" x14ac:dyDescent="0.25">
      <c r="A843" s="49">
        <v>627</v>
      </c>
      <c r="B843" s="50">
        <v>0.01</v>
      </c>
      <c r="C843" s="49" t="s">
        <v>2463</v>
      </c>
      <c r="D843" s="49" t="s">
        <v>2486</v>
      </c>
      <c r="E843" s="49" t="s">
        <v>2440</v>
      </c>
      <c r="F843" s="49" t="s">
        <v>2593</v>
      </c>
      <c r="G843" s="62" t="s">
        <v>2581</v>
      </c>
      <c r="H843" s="56" t="s">
        <v>2659</v>
      </c>
      <c r="I843">
        <v>9</v>
      </c>
    </row>
    <row r="844" spans="1:9" x14ac:dyDescent="0.25">
      <c r="A844" s="49">
        <v>952</v>
      </c>
      <c r="B844" s="50">
        <v>0.01</v>
      </c>
      <c r="C844" s="49" t="s">
        <v>2490</v>
      </c>
      <c r="D844" s="49" t="s">
        <v>2486</v>
      </c>
      <c r="E844" s="49" t="s">
        <v>2440</v>
      </c>
      <c r="F844" s="49" t="s">
        <v>2593</v>
      </c>
      <c r="G844" s="62" t="s">
        <v>2581</v>
      </c>
      <c r="H844" s="56" t="s">
        <v>2659</v>
      </c>
      <c r="I844">
        <v>9</v>
      </c>
    </row>
    <row r="845" spans="1:9" x14ac:dyDescent="0.25">
      <c r="A845" s="49">
        <v>1279</v>
      </c>
      <c r="B845" s="50">
        <v>0.01</v>
      </c>
      <c r="C845" s="49" t="s">
        <v>2396</v>
      </c>
      <c r="D845" s="49" t="s">
        <v>2486</v>
      </c>
      <c r="E845" s="49" t="s">
        <v>2440</v>
      </c>
      <c r="F845" s="49" t="s">
        <v>2593</v>
      </c>
      <c r="G845" s="62" t="s">
        <v>2581</v>
      </c>
      <c r="H845" s="56" t="s">
        <v>2659</v>
      </c>
      <c r="I845">
        <v>9</v>
      </c>
    </row>
    <row r="846" spans="1:9" x14ac:dyDescent="0.25">
      <c r="A846" s="49">
        <v>643</v>
      </c>
      <c r="B846" s="50">
        <v>0.01</v>
      </c>
      <c r="C846" s="49" t="s">
        <v>2463</v>
      </c>
      <c r="D846" s="49" t="s">
        <v>2486</v>
      </c>
      <c r="E846" s="49" t="s">
        <v>2442</v>
      </c>
      <c r="F846" s="49" t="s">
        <v>2593</v>
      </c>
      <c r="G846" s="62" t="s">
        <v>2615</v>
      </c>
      <c r="H846" s="56" t="s">
        <v>2659</v>
      </c>
      <c r="I846">
        <v>9</v>
      </c>
    </row>
    <row r="847" spans="1:9" x14ac:dyDescent="0.25">
      <c r="A847" s="49">
        <v>968</v>
      </c>
      <c r="B847" s="50">
        <v>0.01</v>
      </c>
      <c r="C847" s="49" t="s">
        <v>2490</v>
      </c>
      <c r="D847" s="49" t="s">
        <v>2486</v>
      </c>
      <c r="E847" s="49" t="s">
        <v>2442</v>
      </c>
      <c r="F847" s="49" t="s">
        <v>2593</v>
      </c>
      <c r="G847" s="62" t="s">
        <v>2615</v>
      </c>
      <c r="H847" s="56" t="s">
        <v>2659</v>
      </c>
      <c r="I847">
        <v>9</v>
      </c>
    </row>
    <row r="848" spans="1:9" x14ac:dyDescent="0.25">
      <c r="A848" s="49">
        <v>1295</v>
      </c>
      <c r="B848" s="50">
        <v>0.01</v>
      </c>
      <c r="C848" s="49" t="s">
        <v>2396</v>
      </c>
      <c r="D848" s="49" t="s">
        <v>2486</v>
      </c>
      <c r="E848" s="49" t="s">
        <v>2442</v>
      </c>
      <c r="F848" s="49" t="s">
        <v>2593</v>
      </c>
      <c r="G848" s="62" t="s">
        <v>2615</v>
      </c>
      <c r="H848" s="56" t="s">
        <v>2659</v>
      </c>
      <c r="I848">
        <v>9</v>
      </c>
    </row>
    <row r="849" spans="1:9" x14ac:dyDescent="0.25">
      <c r="A849" s="49">
        <v>635</v>
      </c>
      <c r="B849" s="50">
        <v>0.01</v>
      </c>
      <c r="C849" s="49" t="s">
        <v>2463</v>
      </c>
      <c r="D849" s="49" t="s">
        <v>2486</v>
      </c>
      <c r="E849" s="49" t="s">
        <v>2441</v>
      </c>
      <c r="F849" s="49" t="s">
        <v>2593</v>
      </c>
      <c r="G849" s="62" t="s">
        <v>2616</v>
      </c>
      <c r="H849" s="56" t="s">
        <v>2659</v>
      </c>
      <c r="I849">
        <v>9</v>
      </c>
    </row>
    <row r="850" spans="1:9" x14ac:dyDescent="0.25">
      <c r="A850" s="49">
        <v>960</v>
      </c>
      <c r="B850" s="50">
        <v>0.01</v>
      </c>
      <c r="C850" s="49" t="s">
        <v>2490</v>
      </c>
      <c r="D850" s="49" t="s">
        <v>2486</v>
      </c>
      <c r="E850" s="49" t="s">
        <v>2441</v>
      </c>
      <c r="F850" s="49" t="s">
        <v>2593</v>
      </c>
      <c r="G850" s="62" t="s">
        <v>2616</v>
      </c>
      <c r="H850" s="56" t="s">
        <v>2659</v>
      </c>
      <c r="I850">
        <v>9</v>
      </c>
    </row>
    <row r="851" spans="1:9" x14ac:dyDescent="0.25">
      <c r="A851" s="49">
        <v>1287</v>
      </c>
      <c r="B851" s="50">
        <v>0.01</v>
      </c>
      <c r="C851" s="49" t="s">
        <v>2396</v>
      </c>
      <c r="D851" s="49" t="s">
        <v>2486</v>
      </c>
      <c r="E851" s="49" t="s">
        <v>2441</v>
      </c>
      <c r="F851" s="49" t="s">
        <v>2593</v>
      </c>
      <c r="G851" s="62" t="s">
        <v>2616</v>
      </c>
      <c r="H851" s="56" t="s">
        <v>2659</v>
      </c>
      <c r="I851">
        <v>9</v>
      </c>
    </row>
    <row r="852" spans="1:9" x14ac:dyDescent="0.25">
      <c r="A852" s="65">
        <v>574</v>
      </c>
      <c r="B852" s="66">
        <v>0.01</v>
      </c>
      <c r="C852" s="65" t="s">
        <v>2463</v>
      </c>
      <c r="D852" s="65" t="s">
        <v>2486</v>
      </c>
      <c r="E852" s="65" t="s">
        <v>2430</v>
      </c>
      <c r="F852" s="65" t="s">
        <v>2593</v>
      </c>
      <c r="G852" s="67" t="s">
        <v>2617</v>
      </c>
      <c r="H852" s="56" t="s">
        <v>2659</v>
      </c>
      <c r="I852">
        <v>9</v>
      </c>
    </row>
    <row r="853" spans="1:9" x14ac:dyDescent="0.25">
      <c r="A853" s="65">
        <v>900</v>
      </c>
      <c r="B853" s="66">
        <v>0.01</v>
      </c>
      <c r="C853" s="65" t="s">
        <v>2490</v>
      </c>
      <c r="D853" s="65" t="s">
        <v>2486</v>
      </c>
      <c r="E853" s="65" t="s">
        <v>2430</v>
      </c>
      <c r="F853" s="65" t="s">
        <v>2593</v>
      </c>
      <c r="G853" s="67" t="s">
        <v>2617</v>
      </c>
      <c r="H853" s="56" t="s">
        <v>2659</v>
      </c>
      <c r="I853">
        <v>9</v>
      </c>
    </row>
    <row r="854" spans="1:9" x14ac:dyDescent="0.25">
      <c r="A854" s="65">
        <v>1227</v>
      </c>
      <c r="B854" s="66">
        <v>0.01</v>
      </c>
      <c r="C854" s="65" t="s">
        <v>2396</v>
      </c>
      <c r="D854" s="65" t="s">
        <v>2486</v>
      </c>
      <c r="E854" s="65" t="s">
        <v>2430</v>
      </c>
      <c r="F854" s="65" t="s">
        <v>2593</v>
      </c>
      <c r="G854" s="67" t="s">
        <v>2617</v>
      </c>
      <c r="H854" s="56" t="s">
        <v>2659</v>
      </c>
      <c r="I854">
        <v>9</v>
      </c>
    </row>
    <row r="855" spans="1:9" x14ac:dyDescent="0.25">
      <c r="A855" s="49">
        <v>687</v>
      </c>
      <c r="B855" s="50">
        <v>0.01</v>
      </c>
      <c r="C855" s="49" t="s">
        <v>2463</v>
      </c>
      <c r="D855" s="49" t="s">
        <v>2486</v>
      </c>
      <c r="E855" s="49" t="s">
        <v>2453</v>
      </c>
      <c r="F855" s="49" t="s">
        <v>2593</v>
      </c>
      <c r="G855" s="62" t="s">
        <v>2578</v>
      </c>
      <c r="H855" s="56" t="s">
        <v>2659</v>
      </c>
      <c r="I855">
        <v>9</v>
      </c>
    </row>
    <row r="856" spans="1:9" x14ac:dyDescent="0.25">
      <c r="A856" s="49">
        <v>1016</v>
      </c>
      <c r="B856" s="50">
        <v>0.01</v>
      </c>
      <c r="C856" s="49" t="s">
        <v>2490</v>
      </c>
      <c r="D856" s="49" t="s">
        <v>2486</v>
      </c>
      <c r="E856" s="49" t="s">
        <v>2453</v>
      </c>
      <c r="F856" s="49" t="s">
        <v>2593</v>
      </c>
      <c r="G856" s="62" t="s">
        <v>2578</v>
      </c>
      <c r="H856" s="56" t="s">
        <v>2659</v>
      </c>
      <c r="I856">
        <v>9</v>
      </c>
    </row>
    <row r="857" spans="1:9" x14ac:dyDescent="0.25">
      <c r="A857" s="49">
        <v>1343</v>
      </c>
      <c r="B857" s="50">
        <v>0.01</v>
      </c>
      <c r="C857" s="49" t="s">
        <v>2396</v>
      </c>
      <c r="D857" s="49" t="s">
        <v>2486</v>
      </c>
      <c r="E857" s="49" t="s">
        <v>2453</v>
      </c>
      <c r="F857" s="49" t="s">
        <v>2593</v>
      </c>
      <c r="G857" s="62" t="s">
        <v>2578</v>
      </c>
      <c r="H857" s="56" t="s">
        <v>2659</v>
      </c>
      <c r="I857">
        <v>9</v>
      </c>
    </row>
    <row r="858" spans="1:9" x14ac:dyDescent="0.25">
      <c r="A858" s="65">
        <v>349</v>
      </c>
      <c r="B858" s="66">
        <v>0.01</v>
      </c>
      <c r="C858" s="65" t="s">
        <v>2396</v>
      </c>
      <c r="D858" s="65" t="s">
        <v>2429</v>
      </c>
      <c r="E858" s="65" t="s">
        <v>2443</v>
      </c>
      <c r="F858" s="65" t="s">
        <v>2594</v>
      </c>
      <c r="G858" s="67" t="s">
        <v>2579</v>
      </c>
      <c r="H858" s="56" t="s">
        <v>2659</v>
      </c>
      <c r="I858">
        <v>9</v>
      </c>
    </row>
    <row r="859" spans="1:9" x14ac:dyDescent="0.25">
      <c r="A859" s="65">
        <v>1541</v>
      </c>
      <c r="B859" s="66">
        <v>0.01</v>
      </c>
      <c r="C859" s="65" t="s">
        <v>2463</v>
      </c>
      <c r="D859" s="65" t="s">
        <v>2429</v>
      </c>
      <c r="E859" s="65" t="s">
        <v>2443</v>
      </c>
      <c r="F859" s="65" t="s">
        <v>2594</v>
      </c>
      <c r="G859" s="67" t="s">
        <v>2579</v>
      </c>
      <c r="H859" s="56" t="s">
        <v>2659</v>
      </c>
      <c r="I859">
        <v>9</v>
      </c>
    </row>
    <row r="860" spans="1:9" x14ac:dyDescent="0.25">
      <c r="A860" s="65">
        <v>1701</v>
      </c>
      <c r="B860" s="66">
        <v>0.01</v>
      </c>
      <c r="C860" s="65" t="s">
        <v>2490</v>
      </c>
      <c r="D860" s="65" t="s">
        <v>2429</v>
      </c>
      <c r="E860" s="65" t="s">
        <v>2443</v>
      </c>
      <c r="F860" s="65" t="s">
        <v>2594</v>
      </c>
      <c r="G860" s="67" t="s">
        <v>2579</v>
      </c>
      <c r="H860" s="56" t="s">
        <v>2659</v>
      </c>
      <c r="I860">
        <v>9</v>
      </c>
    </row>
    <row r="861" spans="1:9" x14ac:dyDescent="0.25">
      <c r="A861" s="65">
        <v>329</v>
      </c>
      <c r="B861" s="66">
        <v>0.01</v>
      </c>
      <c r="C861" s="65" t="s">
        <v>2396</v>
      </c>
      <c r="D861" s="65" t="s">
        <v>2429</v>
      </c>
      <c r="E861" s="65" t="s">
        <v>2427</v>
      </c>
      <c r="F861" s="65" t="s">
        <v>2594</v>
      </c>
      <c r="G861" s="67" t="s">
        <v>2580</v>
      </c>
      <c r="H861" s="56" t="s">
        <v>2659</v>
      </c>
      <c r="I861">
        <v>9</v>
      </c>
    </row>
    <row r="862" spans="1:9" x14ac:dyDescent="0.25">
      <c r="A862" s="65">
        <v>1522</v>
      </c>
      <c r="B862" s="66">
        <v>0.01</v>
      </c>
      <c r="C862" s="65" t="s">
        <v>2463</v>
      </c>
      <c r="D862" s="65" t="s">
        <v>2429</v>
      </c>
      <c r="E862" s="65" t="s">
        <v>2427</v>
      </c>
      <c r="F862" s="65" t="s">
        <v>2594</v>
      </c>
      <c r="G862" s="67" t="s">
        <v>2580</v>
      </c>
      <c r="H862" s="56" t="s">
        <v>2659</v>
      </c>
      <c r="I862">
        <v>9</v>
      </c>
    </row>
    <row r="863" spans="1:9" x14ac:dyDescent="0.25">
      <c r="A863" s="65">
        <v>1683</v>
      </c>
      <c r="B863" s="66">
        <v>0.01</v>
      </c>
      <c r="C863" s="65" t="s">
        <v>2490</v>
      </c>
      <c r="D863" s="65" t="s">
        <v>2429</v>
      </c>
      <c r="E863" s="65" t="s">
        <v>2427</v>
      </c>
      <c r="F863" s="65" t="s">
        <v>2594</v>
      </c>
      <c r="G863" s="67" t="s">
        <v>2580</v>
      </c>
      <c r="H863" s="56" t="s">
        <v>2659</v>
      </c>
      <c r="I863">
        <v>9</v>
      </c>
    </row>
    <row r="864" spans="1:9" x14ac:dyDescent="0.25">
      <c r="A864" s="65">
        <v>338</v>
      </c>
      <c r="B864" s="66">
        <v>0.01</v>
      </c>
      <c r="C864" s="65" t="s">
        <v>2396</v>
      </c>
      <c r="D864" s="65" t="s">
        <v>2429</v>
      </c>
      <c r="E864" s="65" t="s">
        <v>2433</v>
      </c>
      <c r="F864" s="65" t="s">
        <v>2594</v>
      </c>
      <c r="G864" s="67" t="s">
        <v>2566</v>
      </c>
      <c r="H864" s="56" t="s">
        <v>2659</v>
      </c>
      <c r="I864">
        <v>9</v>
      </c>
    </row>
    <row r="865" spans="1:9" x14ac:dyDescent="0.25">
      <c r="A865" s="65">
        <v>1531</v>
      </c>
      <c r="B865" s="66">
        <v>0.01</v>
      </c>
      <c r="C865" s="65" t="s">
        <v>2463</v>
      </c>
      <c r="D865" s="65" t="s">
        <v>2429</v>
      </c>
      <c r="E865" s="65" t="s">
        <v>2433</v>
      </c>
      <c r="F865" s="65" t="s">
        <v>2594</v>
      </c>
      <c r="G865" s="67" t="s">
        <v>2566</v>
      </c>
      <c r="H865" s="56" t="s">
        <v>2659</v>
      </c>
      <c r="I865">
        <v>9</v>
      </c>
    </row>
    <row r="866" spans="1:9" x14ac:dyDescent="0.25">
      <c r="A866" s="65">
        <v>1692</v>
      </c>
      <c r="B866" s="66">
        <v>0.01</v>
      </c>
      <c r="C866" s="65" t="s">
        <v>2490</v>
      </c>
      <c r="D866" s="65" t="s">
        <v>2429</v>
      </c>
      <c r="E866" s="65" t="s">
        <v>2433</v>
      </c>
      <c r="F866" s="65" t="s">
        <v>2594</v>
      </c>
      <c r="G866" s="67" t="s">
        <v>2566</v>
      </c>
      <c r="H866" s="56" t="s">
        <v>2659</v>
      </c>
      <c r="I866">
        <v>9</v>
      </c>
    </row>
    <row r="867" spans="1:9" x14ac:dyDescent="0.25">
      <c r="A867" s="65">
        <v>340</v>
      </c>
      <c r="B867" s="66">
        <v>0.01</v>
      </c>
      <c r="C867" s="65" t="s">
        <v>2396</v>
      </c>
      <c r="D867" s="65" t="s">
        <v>2429</v>
      </c>
      <c r="E867" s="65" t="s">
        <v>2435</v>
      </c>
      <c r="F867" s="65" t="s">
        <v>2594</v>
      </c>
      <c r="G867" s="67" t="s">
        <v>2567</v>
      </c>
      <c r="H867" s="56" t="s">
        <v>2659</v>
      </c>
      <c r="I867">
        <v>9</v>
      </c>
    </row>
    <row r="868" spans="1:9" x14ac:dyDescent="0.25">
      <c r="A868" s="65">
        <v>1533</v>
      </c>
      <c r="B868" s="66">
        <v>0.01</v>
      </c>
      <c r="C868" s="65" t="s">
        <v>2463</v>
      </c>
      <c r="D868" s="65" t="s">
        <v>2429</v>
      </c>
      <c r="E868" s="65" t="s">
        <v>2435</v>
      </c>
      <c r="F868" s="65" t="s">
        <v>2594</v>
      </c>
      <c r="G868" s="67" t="s">
        <v>2567</v>
      </c>
      <c r="H868" s="56" t="s">
        <v>2659</v>
      </c>
      <c r="I868">
        <v>9</v>
      </c>
    </row>
    <row r="869" spans="1:9" x14ac:dyDescent="0.25">
      <c r="A869" s="65">
        <v>1694</v>
      </c>
      <c r="B869" s="66">
        <v>0.01</v>
      </c>
      <c r="C869" s="65" t="s">
        <v>2490</v>
      </c>
      <c r="D869" s="65" t="s">
        <v>2429</v>
      </c>
      <c r="E869" s="65" t="s">
        <v>2435</v>
      </c>
      <c r="F869" s="65" t="s">
        <v>2594</v>
      </c>
      <c r="G869" s="67" t="s">
        <v>2567</v>
      </c>
      <c r="H869" s="56" t="s">
        <v>2659</v>
      </c>
      <c r="I869">
        <v>9</v>
      </c>
    </row>
    <row r="870" spans="1:9" x14ac:dyDescent="0.25">
      <c r="A870" s="65">
        <v>341</v>
      </c>
      <c r="B870" s="66">
        <v>0.01</v>
      </c>
      <c r="C870" s="65" t="s">
        <v>2396</v>
      </c>
      <c r="D870" s="65" t="s">
        <v>2429</v>
      </c>
      <c r="E870" s="65" t="s">
        <v>2436</v>
      </c>
      <c r="F870" s="65" t="s">
        <v>2594</v>
      </c>
      <c r="G870" s="67" t="s">
        <v>2568</v>
      </c>
      <c r="H870" s="56" t="s">
        <v>2659</v>
      </c>
      <c r="I870">
        <v>9</v>
      </c>
    </row>
    <row r="871" spans="1:9" x14ac:dyDescent="0.25">
      <c r="A871" s="65">
        <v>1535</v>
      </c>
      <c r="B871" s="66">
        <v>0.01</v>
      </c>
      <c r="C871" s="65" t="s">
        <v>2463</v>
      </c>
      <c r="D871" s="65" t="s">
        <v>2429</v>
      </c>
      <c r="E871" s="65" t="s">
        <v>2436</v>
      </c>
      <c r="F871" s="65" t="s">
        <v>2594</v>
      </c>
      <c r="G871" s="67" t="s">
        <v>2568</v>
      </c>
      <c r="H871" s="56" t="s">
        <v>2659</v>
      </c>
      <c r="I871">
        <v>9</v>
      </c>
    </row>
    <row r="872" spans="1:9" x14ac:dyDescent="0.25">
      <c r="A872" s="65">
        <v>1695</v>
      </c>
      <c r="B872" s="66">
        <v>0.01</v>
      </c>
      <c r="C872" s="65" t="s">
        <v>2490</v>
      </c>
      <c r="D872" s="65" t="s">
        <v>2429</v>
      </c>
      <c r="E872" s="65" t="s">
        <v>2436</v>
      </c>
      <c r="F872" s="65" t="s">
        <v>2594</v>
      </c>
      <c r="G872" s="67" t="s">
        <v>2568</v>
      </c>
      <c r="H872" s="56" t="s">
        <v>2659</v>
      </c>
      <c r="I872">
        <v>9</v>
      </c>
    </row>
    <row r="873" spans="1:9" x14ac:dyDescent="0.25">
      <c r="A873" s="65">
        <v>344</v>
      </c>
      <c r="B873" s="66">
        <v>0.01</v>
      </c>
      <c r="C873" s="65" t="s">
        <v>2396</v>
      </c>
      <c r="D873" s="65" t="s">
        <v>2429</v>
      </c>
      <c r="E873" s="65" t="s">
        <v>2440</v>
      </c>
      <c r="F873" s="65" t="s">
        <v>2594</v>
      </c>
      <c r="G873" s="67" t="s">
        <v>2581</v>
      </c>
      <c r="H873" s="56" t="s">
        <v>2659</v>
      </c>
      <c r="I873">
        <v>9</v>
      </c>
    </row>
    <row r="874" spans="1:9" x14ac:dyDescent="0.25">
      <c r="A874" s="65">
        <v>1536</v>
      </c>
      <c r="B874" s="66">
        <v>0.01</v>
      </c>
      <c r="C874" s="65" t="s">
        <v>2463</v>
      </c>
      <c r="D874" s="65" t="s">
        <v>2429</v>
      </c>
      <c r="E874" s="65" t="s">
        <v>2440</v>
      </c>
      <c r="F874" s="65" t="s">
        <v>2594</v>
      </c>
      <c r="G874" s="67" t="s">
        <v>2581</v>
      </c>
      <c r="H874" s="56" t="s">
        <v>2659</v>
      </c>
      <c r="I874">
        <v>9</v>
      </c>
    </row>
    <row r="875" spans="1:9" x14ac:dyDescent="0.25">
      <c r="A875" s="65">
        <v>1696</v>
      </c>
      <c r="B875" s="66">
        <v>0.01</v>
      </c>
      <c r="C875" s="65" t="s">
        <v>2490</v>
      </c>
      <c r="D875" s="65" t="s">
        <v>2429</v>
      </c>
      <c r="E875" s="65" t="s">
        <v>2440</v>
      </c>
      <c r="F875" s="65" t="s">
        <v>2594</v>
      </c>
      <c r="G875" s="67" t="s">
        <v>2581</v>
      </c>
      <c r="H875" s="56" t="s">
        <v>2659</v>
      </c>
      <c r="I875">
        <v>9</v>
      </c>
    </row>
    <row r="876" spans="1:9" x14ac:dyDescent="0.25">
      <c r="A876" s="65">
        <v>347</v>
      </c>
      <c r="B876" s="66">
        <v>0.01</v>
      </c>
      <c r="C876" s="65" t="s">
        <v>2396</v>
      </c>
      <c r="D876" s="65" t="s">
        <v>2429</v>
      </c>
      <c r="E876" s="65" t="s">
        <v>2442</v>
      </c>
      <c r="F876" s="65" t="s">
        <v>2594</v>
      </c>
      <c r="G876" s="67" t="s">
        <v>2615</v>
      </c>
      <c r="H876" s="56" t="s">
        <v>2659</v>
      </c>
      <c r="I876">
        <v>9</v>
      </c>
    </row>
    <row r="877" spans="1:9" x14ac:dyDescent="0.25">
      <c r="A877" s="65">
        <v>1539</v>
      </c>
      <c r="B877" s="66">
        <v>0.01</v>
      </c>
      <c r="C877" s="65" t="s">
        <v>2463</v>
      </c>
      <c r="D877" s="65" t="s">
        <v>2429</v>
      </c>
      <c r="E877" s="65" t="s">
        <v>2442</v>
      </c>
      <c r="F877" s="65" t="s">
        <v>2594</v>
      </c>
      <c r="G877" s="67" t="s">
        <v>2615</v>
      </c>
      <c r="H877" s="56" t="s">
        <v>2659</v>
      </c>
      <c r="I877">
        <v>9</v>
      </c>
    </row>
    <row r="878" spans="1:9" x14ac:dyDescent="0.25">
      <c r="A878" s="65">
        <v>1699</v>
      </c>
      <c r="B878" s="66">
        <v>0.01</v>
      </c>
      <c r="C878" s="65" t="s">
        <v>2490</v>
      </c>
      <c r="D878" s="65" t="s">
        <v>2429</v>
      </c>
      <c r="E878" s="65" t="s">
        <v>2442</v>
      </c>
      <c r="F878" s="65" t="s">
        <v>2594</v>
      </c>
      <c r="G878" s="67" t="s">
        <v>2615</v>
      </c>
      <c r="H878" s="56" t="s">
        <v>2659</v>
      </c>
      <c r="I878">
        <v>9</v>
      </c>
    </row>
    <row r="879" spans="1:9" s="69" customFormat="1" x14ac:dyDescent="0.25">
      <c r="A879" s="65">
        <v>345</v>
      </c>
      <c r="B879" s="66">
        <v>0.01</v>
      </c>
      <c r="C879" s="65" t="s">
        <v>2396</v>
      </c>
      <c r="D879" s="65" t="s">
        <v>2429</v>
      </c>
      <c r="E879" s="65" t="s">
        <v>2441</v>
      </c>
      <c r="F879" s="65" t="s">
        <v>2594</v>
      </c>
      <c r="G879" s="67" t="s">
        <v>2616</v>
      </c>
      <c r="H879" s="56" t="s">
        <v>2659</v>
      </c>
      <c r="I879">
        <v>9</v>
      </c>
    </row>
    <row r="880" spans="1:9" x14ac:dyDescent="0.25">
      <c r="A880" s="65">
        <v>1537</v>
      </c>
      <c r="B880" s="66">
        <v>0.01</v>
      </c>
      <c r="C880" s="65" t="s">
        <v>2463</v>
      </c>
      <c r="D880" s="65" t="s">
        <v>2429</v>
      </c>
      <c r="E880" s="65" t="s">
        <v>2441</v>
      </c>
      <c r="F880" s="65" t="s">
        <v>2594</v>
      </c>
      <c r="G880" s="67" t="s">
        <v>2616</v>
      </c>
      <c r="H880" s="56" t="s">
        <v>2659</v>
      </c>
      <c r="I880">
        <v>9</v>
      </c>
    </row>
    <row r="881" spans="1:9" x14ac:dyDescent="0.25">
      <c r="A881" s="65">
        <v>1697</v>
      </c>
      <c r="B881" s="66">
        <v>0.01</v>
      </c>
      <c r="C881" s="65" t="s">
        <v>2490</v>
      </c>
      <c r="D881" s="65" t="s">
        <v>2429</v>
      </c>
      <c r="E881" s="65" t="s">
        <v>2441</v>
      </c>
      <c r="F881" s="65" t="s">
        <v>2594</v>
      </c>
      <c r="G881" s="67" t="s">
        <v>2616</v>
      </c>
      <c r="H881" s="56" t="s">
        <v>2659</v>
      </c>
      <c r="I881">
        <v>9</v>
      </c>
    </row>
    <row r="882" spans="1:9" x14ac:dyDescent="0.25">
      <c r="A882" s="65">
        <v>327</v>
      </c>
      <c r="B882" s="66">
        <v>0.01</v>
      </c>
      <c r="C882" s="65" t="s">
        <v>2396</v>
      </c>
      <c r="D882" s="65" t="s">
        <v>2429</v>
      </c>
      <c r="E882" s="65" t="s">
        <v>2430</v>
      </c>
      <c r="F882" s="65" t="s">
        <v>2594</v>
      </c>
      <c r="G882" s="67" t="s">
        <v>2617</v>
      </c>
      <c r="H882" s="56" t="s">
        <v>2659</v>
      </c>
      <c r="I882">
        <v>9</v>
      </c>
    </row>
    <row r="883" spans="1:9" x14ac:dyDescent="0.25">
      <c r="A883" s="65">
        <v>1520</v>
      </c>
      <c r="B883" s="66">
        <v>0.01</v>
      </c>
      <c r="C883" s="65" t="s">
        <v>2463</v>
      </c>
      <c r="D883" s="65" t="s">
        <v>2429</v>
      </c>
      <c r="E883" s="65" t="s">
        <v>2430</v>
      </c>
      <c r="F883" s="65" t="s">
        <v>2594</v>
      </c>
      <c r="G883" s="67" t="s">
        <v>2617</v>
      </c>
      <c r="H883" s="56" t="s">
        <v>2659</v>
      </c>
      <c r="I883">
        <v>9</v>
      </c>
    </row>
    <row r="884" spans="1:9" x14ac:dyDescent="0.25">
      <c r="A884" s="65">
        <v>1681</v>
      </c>
      <c r="B884" s="66">
        <v>0.01</v>
      </c>
      <c r="C884" s="65" t="s">
        <v>2490</v>
      </c>
      <c r="D884" s="65" t="s">
        <v>2429</v>
      </c>
      <c r="E884" s="65" t="s">
        <v>2430</v>
      </c>
      <c r="F884" s="65" t="s">
        <v>2594</v>
      </c>
      <c r="G884" s="67" t="s">
        <v>2617</v>
      </c>
      <c r="H884" s="56" t="s">
        <v>2659</v>
      </c>
      <c r="I884">
        <v>9</v>
      </c>
    </row>
    <row r="885" spans="1:9" x14ac:dyDescent="0.25">
      <c r="A885" s="65">
        <v>370</v>
      </c>
      <c r="B885" s="66">
        <v>0.01</v>
      </c>
      <c r="C885" s="65" t="s">
        <v>2396</v>
      </c>
      <c r="D885" s="65" t="s">
        <v>2429</v>
      </c>
      <c r="E885" s="65" t="s">
        <v>2453</v>
      </c>
      <c r="F885" s="65" t="s">
        <v>2594</v>
      </c>
      <c r="G885" s="67" t="s">
        <v>2578</v>
      </c>
      <c r="H885" s="56" t="s">
        <v>2659</v>
      </c>
      <c r="I885">
        <v>9</v>
      </c>
    </row>
    <row r="886" spans="1:9" x14ac:dyDescent="0.25">
      <c r="A886" s="65">
        <v>1557</v>
      </c>
      <c r="B886" s="66">
        <v>0.01</v>
      </c>
      <c r="C886" s="65" t="s">
        <v>2463</v>
      </c>
      <c r="D886" s="65" t="s">
        <v>2429</v>
      </c>
      <c r="E886" s="65" t="s">
        <v>2453</v>
      </c>
      <c r="F886" s="65" t="s">
        <v>2594</v>
      </c>
      <c r="G886" s="67" t="s">
        <v>2578</v>
      </c>
      <c r="H886" s="56" t="s">
        <v>2659</v>
      </c>
      <c r="I886">
        <v>9</v>
      </c>
    </row>
    <row r="887" spans="1:9" x14ac:dyDescent="0.25">
      <c r="A887" s="65">
        <v>1717</v>
      </c>
      <c r="B887" s="66">
        <v>0.01</v>
      </c>
      <c r="C887" s="65" t="s">
        <v>2490</v>
      </c>
      <c r="D887" s="65" t="s">
        <v>2429</v>
      </c>
      <c r="E887" s="65" t="s">
        <v>2453</v>
      </c>
      <c r="F887" s="65" t="s">
        <v>2594</v>
      </c>
      <c r="G887" s="67" t="s">
        <v>2578</v>
      </c>
      <c r="H887" s="56" t="s">
        <v>2659</v>
      </c>
      <c r="I887">
        <v>9</v>
      </c>
    </row>
    <row r="888" spans="1:9" x14ac:dyDescent="0.25">
      <c r="A888" s="49">
        <v>585</v>
      </c>
      <c r="B888" s="50">
        <v>0.01</v>
      </c>
      <c r="C888" s="49" t="s">
        <v>2463</v>
      </c>
      <c r="D888" s="49" t="s">
        <v>2443</v>
      </c>
      <c r="E888" s="49" t="s">
        <v>2432</v>
      </c>
      <c r="F888" s="49" t="s">
        <v>2579</v>
      </c>
      <c r="G888" s="62" t="s">
        <v>2585</v>
      </c>
      <c r="H888" s="56" t="s">
        <v>2659</v>
      </c>
      <c r="I888">
        <v>9</v>
      </c>
    </row>
    <row r="889" spans="1:9" x14ac:dyDescent="0.25">
      <c r="A889" s="49">
        <v>919</v>
      </c>
      <c r="B889" s="50">
        <v>0.01</v>
      </c>
      <c r="C889" s="49" t="s">
        <v>2490</v>
      </c>
      <c r="D889" s="49" t="s">
        <v>2443</v>
      </c>
      <c r="E889" s="49" t="s">
        <v>2432</v>
      </c>
      <c r="F889" s="49" t="s">
        <v>2579</v>
      </c>
      <c r="G889" s="62" t="s">
        <v>2585</v>
      </c>
      <c r="H889" s="56" t="s">
        <v>2659</v>
      </c>
      <c r="I889">
        <v>9</v>
      </c>
    </row>
    <row r="890" spans="1:9" x14ac:dyDescent="0.25">
      <c r="A890" s="49">
        <v>1246</v>
      </c>
      <c r="B890" s="50">
        <v>0.01</v>
      </c>
      <c r="C890" s="49" t="s">
        <v>2396</v>
      </c>
      <c r="D890" s="49" t="s">
        <v>2443</v>
      </c>
      <c r="E890" s="49" t="s">
        <v>2432</v>
      </c>
      <c r="F890" s="49" t="s">
        <v>2579</v>
      </c>
      <c r="G890" s="62" t="s">
        <v>2585</v>
      </c>
      <c r="H890" s="56" t="s">
        <v>2659</v>
      </c>
      <c r="I890">
        <v>9</v>
      </c>
    </row>
    <row r="891" spans="1:9" x14ac:dyDescent="0.25">
      <c r="A891" s="49">
        <v>582</v>
      </c>
      <c r="B891" s="50">
        <v>0.01</v>
      </c>
      <c r="C891" s="49" t="s">
        <v>2463</v>
      </c>
      <c r="D891" s="49" t="s">
        <v>2443</v>
      </c>
      <c r="E891" s="49" t="s">
        <v>2431</v>
      </c>
      <c r="F891" s="49" t="s">
        <v>2579</v>
      </c>
      <c r="G891" s="62" t="s">
        <v>2586</v>
      </c>
      <c r="H891" s="56" t="s">
        <v>2659</v>
      </c>
      <c r="I891">
        <v>9</v>
      </c>
    </row>
    <row r="892" spans="1:9" x14ac:dyDescent="0.25">
      <c r="A892" s="49">
        <v>916</v>
      </c>
      <c r="B892" s="50">
        <v>0.01</v>
      </c>
      <c r="C892" s="49" t="s">
        <v>2490</v>
      </c>
      <c r="D892" s="49" t="s">
        <v>2443</v>
      </c>
      <c r="E892" s="49" t="s">
        <v>2431</v>
      </c>
      <c r="F892" s="49" t="s">
        <v>2579</v>
      </c>
      <c r="G892" s="62" t="s">
        <v>2586</v>
      </c>
      <c r="H892" s="56" t="s">
        <v>2659</v>
      </c>
      <c r="I892">
        <v>9</v>
      </c>
    </row>
    <row r="893" spans="1:9" x14ac:dyDescent="0.25">
      <c r="A893" s="49">
        <v>1243</v>
      </c>
      <c r="B893" s="50">
        <v>0.01</v>
      </c>
      <c r="C893" s="49" t="s">
        <v>2396</v>
      </c>
      <c r="D893" s="49" t="s">
        <v>2443</v>
      </c>
      <c r="E893" s="49" t="s">
        <v>2431</v>
      </c>
      <c r="F893" s="49" t="s">
        <v>2579</v>
      </c>
      <c r="G893" s="62" t="s">
        <v>2586</v>
      </c>
      <c r="H893" s="56" t="s">
        <v>2659</v>
      </c>
      <c r="I893">
        <v>9</v>
      </c>
    </row>
    <row r="894" spans="1:9" x14ac:dyDescent="0.25">
      <c r="A894" s="49">
        <v>597</v>
      </c>
      <c r="B894" s="50">
        <v>0.01</v>
      </c>
      <c r="C894" s="49" t="s">
        <v>2463</v>
      </c>
      <c r="D894" s="49" t="s">
        <v>2443</v>
      </c>
      <c r="E894" s="49" t="s">
        <v>2434</v>
      </c>
      <c r="F894" s="49" t="s">
        <v>2579</v>
      </c>
      <c r="G894" s="62" t="s">
        <v>2587</v>
      </c>
      <c r="H894" s="56" t="s">
        <v>2659</v>
      </c>
      <c r="I894">
        <v>9</v>
      </c>
    </row>
    <row r="895" spans="1:9" x14ac:dyDescent="0.25">
      <c r="A895" s="49">
        <v>930</v>
      </c>
      <c r="B895" s="50">
        <v>0.01</v>
      </c>
      <c r="C895" s="49" t="s">
        <v>2490</v>
      </c>
      <c r="D895" s="49" t="s">
        <v>2443</v>
      </c>
      <c r="E895" s="49" t="s">
        <v>2434</v>
      </c>
      <c r="F895" s="49" t="s">
        <v>2579</v>
      </c>
      <c r="G895" s="62" t="s">
        <v>2587</v>
      </c>
      <c r="H895" s="56" t="s">
        <v>2659</v>
      </c>
      <c r="I895">
        <v>9</v>
      </c>
    </row>
    <row r="896" spans="1:9" x14ac:dyDescent="0.25">
      <c r="A896" s="49">
        <v>1257</v>
      </c>
      <c r="B896" s="50">
        <v>0.01</v>
      </c>
      <c r="C896" s="49" t="s">
        <v>2396</v>
      </c>
      <c r="D896" s="49" t="s">
        <v>2443</v>
      </c>
      <c r="E896" s="49" t="s">
        <v>2434</v>
      </c>
      <c r="F896" s="49" t="s">
        <v>2579</v>
      </c>
      <c r="G896" s="62" t="s">
        <v>2587</v>
      </c>
      <c r="H896" s="56" t="s">
        <v>2659</v>
      </c>
      <c r="I896">
        <v>9</v>
      </c>
    </row>
    <row r="897" spans="1:9" x14ac:dyDescent="0.25">
      <c r="A897" s="49">
        <v>663</v>
      </c>
      <c r="B897" s="50">
        <v>0.01</v>
      </c>
      <c r="C897" s="49" t="s">
        <v>2463</v>
      </c>
      <c r="D897" s="49" t="s">
        <v>2443</v>
      </c>
      <c r="E897" s="49" t="s">
        <v>2446</v>
      </c>
      <c r="F897" s="49" t="s">
        <v>2579</v>
      </c>
      <c r="G897" s="62" t="s">
        <v>2589</v>
      </c>
      <c r="H897" s="56" t="s">
        <v>2659</v>
      </c>
      <c r="I897">
        <v>9</v>
      </c>
    </row>
    <row r="898" spans="1:9" x14ac:dyDescent="0.25">
      <c r="A898" s="49">
        <v>988</v>
      </c>
      <c r="B898" s="50">
        <v>0.01</v>
      </c>
      <c r="C898" s="49" t="s">
        <v>2490</v>
      </c>
      <c r="D898" s="49" t="s">
        <v>2443</v>
      </c>
      <c r="E898" s="49" t="s">
        <v>2446</v>
      </c>
      <c r="F898" s="49" t="s">
        <v>2579</v>
      </c>
      <c r="G898" s="62" t="s">
        <v>2589</v>
      </c>
      <c r="H898" s="56" t="s">
        <v>2659</v>
      </c>
      <c r="I898">
        <v>9</v>
      </c>
    </row>
    <row r="899" spans="1:9" x14ac:dyDescent="0.25">
      <c r="A899" s="49">
        <v>1315</v>
      </c>
      <c r="B899" s="50">
        <v>0.01</v>
      </c>
      <c r="C899" s="49" t="s">
        <v>2396</v>
      </c>
      <c r="D899" s="55" t="s">
        <v>2443</v>
      </c>
      <c r="E899" s="55" t="s">
        <v>2446</v>
      </c>
      <c r="F899" s="49" t="s">
        <v>2579</v>
      </c>
      <c r="G899" s="62" t="s">
        <v>2589</v>
      </c>
      <c r="H899" s="56" t="s">
        <v>2659</v>
      </c>
      <c r="I899">
        <v>9</v>
      </c>
    </row>
    <row r="900" spans="1:9" x14ac:dyDescent="0.25">
      <c r="A900" s="49">
        <v>658</v>
      </c>
      <c r="B900" s="50">
        <v>0.01</v>
      </c>
      <c r="C900" s="49" t="s">
        <v>2463</v>
      </c>
      <c r="D900" s="49" t="s">
        <v>2443</v>
      </c>
      <c r="E900" s="49" t="s">
        <v>2445</v>
      </c>
      <c r="F900" s="49" t="s">
        <v>2579</v>
      </c>
      <c r="G900" s="62" t="s">
        <v>2618</v>
      </c>
      <c r="H900" s="56" t="s">
        <v>2659</v>
      </c>
      <c r="I900">
        <v>9</v>
      </c>
    </row>
    <row r="901" spans="1:9" x14ac:dyDescent="0.25">
      <c r="A901" s="49">
        <v>983</v>
      </c>
      <c r="B901" s="50">
        <v>0.01</v>
      </c>
      <c r="C901" s="49" t="s">
        <v>2490</v>
      </c>
      <c r="D901" s="49" t="s">
        <v>2443</v>
      </c>
      <c r="E901" s="49" t="s">
        <v>2445</v>
      </c>
      <c r="F901" s="49" t="s">
        <v>2579</v>
      </c>
      <c r="G901" s="62" t="s">
        <v>2618</v>
      </c>
      <c r="H901" s="56" t="s">
        <v>2659</v>
      </c>
      <c r="I901">
        <v>9</v>
      </c>
    </row>
    <row r="902" spans="1:9" x14ac:dyDescent="0.25">
      <c r="A902" s="49">
        <v>1310</v>
      </c>
      <c r="B902" s="50">
        <v>0.01</v>
      </c>
      <c r="C902" s="49" t="s">
        <v>2396</v>
      </c>
      <c r="D902" s="49" t="s">
        <v>2443</v>
      </c>
      <c r="E902" s="49" t="s">
        <v>2445</v>
      </c>
      <c r="F902" s="49" t="s">
        <v>2579</v>
      </c>
      <c r="G902" s="62" t="s">
        <v>2618</v>
      </c>
      <c r="H902" s="56" t="s">
        <v>2659</v>
      </c>
      <c r="I902">
        <v>9</v>
      </c>
    </row>
    <row r="903" spans="1:9" x14ac:dyDescent="0.25">
      <c r="A903" s="49">
        <v>652</v>
      </c>
      <c r="B903" s="50">
        <v>0.01</v>
      </c>
      <c r="C903" s="49" t="s">
        <v>2463</v>
      </c>
      <c r="D903" s="49" t="s">
        <v>2443</v>
      </c>
      <c r="E903" s="49" t="s">
        <v>2444</v>
      </c>
      <c r="F903" s="49" t="s">
        <v>2579</v>
      </c>
      <c r="G903" s="62" t="s">
        <v>2619</v>
      </c>
      <c r="H903" s="56" t="s">
        <v>2659</v>
      </c>
      <c r="I903">
        <v>9</v>
      </c>
    </row>
    <row r="904" spans="1:9" x14ac:dyDescent="0.25">
      <c r="A904" s="49">
        <v>977</v>
      </c>
      <c r="B904" s="50">
        <v>0.01</v>
      </c>
      <c r="C904" s="49" t="s">
        <v>2490</v>
      </c>
      <c r="D904" s="49" t="s">
        <v>2443</v>
      </c>
      <c r="E904" s="49" t="s">
        <v>2444</v>
      </c>
      <c r="F904" s="49" t="s">
        <v>2579</v>
      </c>
      <c r="G904" s="62" t="s">
        <v>2619</v>
      </c>
      <c r="H904" s="56" t="s">
        <v>2659</v>
      </c>
      <c r="I904">
        <v>9</v>
      </c>
    </row>
    <row r="905" spans="1:9" x14ac:dyDescent="0.25">
      <c r="A905" s="49">
        <v>1304</v>
      </c>
      <c r="B905" s="50">
        <v>0.01</v>
      </c>
      <c r="C905" s="49" t="s">
        <v>2396</v>
      </c>
      <c r="D905" s="49" t="s">
        <v>2443</v>
      </c>
      <c r="E905" s="49" t="s">
        <v>2444</v>
      </c>
      <c r="F905" s="49" t="s">
        <v>2579</v>
      </c>
      <c r="G905" s="62" t="s">
        <v>2619</v>
      </c>
      <c r="H905" s="56" t="s">
        <v>2659</v>
      </c>
      <c r="I905">
        <v>9</v>
      </c>
    </row>
    <row r="906" spans="1:9" x14ac:dyDescent="0.25">
      <c r="A906" s="65">
        <v>566</v>
      </c>
      <c r="B906" s="66">
        <v>0.01</v>
      </c>
      <c r="C906" s="65" t="s">
        <v>2463</v>
      </c>
      <c r="D906" s="65" t="s">
        <v>2443</v>
      </c>
      <c r="E906" s="65" t="s">
        <v>2428</v>
      </c>
      <c r="F906" s="65" t="s">
        <v>2579</v>
      </c>
      <c r="G906" s="67" t="s">
        <v>2620</v>
      </c>
      <c r="H906" s="56" t="s">
        <v>2659</v>
      </c>
      <c r="I906">
        <v>9</v>
      </c>
    </row>
    <row r="907" spans="1:9" x14ac:dyDescent="0.25">
      <c r="A907" s="65">
        <v>892</v>
      </c>
      <c r="B907" s="66">
        <v>0.01</v>
      </c>
      <c r="C907" s="65" t="s">
        <v>2490</v>
      </c>
      <c r="D907" s="65" t="s">
        <v>2443</v>
      </c>
      <c r="E907" s="65" t="s">
        <v>2428</v>
      </c>
      <c r="F907" s="65" t="s">
        <v>2579</v>
      </c>
      <c r="G907" s="67" t="s">
        <v>2620</v>
      </c>
      <c r="H907" s="56" t="s">
        <v>2659</v>
      </c>
      <c r="I907">
        <v>9</v>
      </c>
    </row>
    <row r="908" spans="1:9" x14ac:dyDescent="0.25">
      <c r="A908" s="65">
        <v>1219</v>
      </c>
      <c r="B908" s="66">
        <v>0.01</v>
      </c>
      <c r="C908" s="65" t="s">
        <v>2396</v>
      </c>
      <c r="D908" s="65" t="s">
        <v>2443</v>
      </c>
      <c r="E908" s="65" t="s">
        <v>2428</v>
      </c>
      <c r="F908" s="65" t="s">
        <v>2579</v>
      </c>
      <c r="G908" s="67" t="s">
        <v>2620</v>
      </c>
      <c r="H908" s="56" t="s">
        <v>2659</v>
      </c>
      <c r="I908">
        <v>9</v>
      </c>
    </row>
    <row r="909" spans="1:9" x14ac:dyDescent="0.25">
      <c r="A909" s="49">
        <v>676</v>
      </c>
      <c r="B909" s="50">
        <v>0.01</v>
      </c>
      <c r="C909" s="49" t="s">
        <v>2463</v>
      </c>
      <c r="D909" s="49" t="s">
        <v>2443</v>
      </c>
      <c r="E909" s="49" t="s">
        <v>2452</v>
      </c>
      <c r="F909" s="49" t="s">
        <v>2579</v>
      </c>
      <c r="G909" s="62" t="s">
        <v>2592</v>
      </c>
      <c r="H909" s="56" t="s">
        <v>2659</v>
      </c>
      <c r="I909">
        <v>9</v>
      </c>
    </row>
    <row r="910" spans="1:9" x14ac:dyDescent="0.25">
      <c r="A910" s="49">
        <v>1005</v>
      </c>
      <c r="B910" s="50">
        <v>0.01</v>
      </c>
      <c r="C910" s="49" t="s">
        <v>2490</v>
      </c>
      <c r="D910" s="49" t="s">
        <v>2443</v>
      </c>
      <c r="E910" s="49" t="s">
        <v>2452</v>
      </c>
      <c r="F910" s="49" t="s">
        <v>2579</v>
      </c>
      <c r="G910" s="62" t="s">
        <v>2592</v>
      </c>
      <c r="H910" s="56" t="s">
        <v>2659</v>
      </c>
      <c r="I910">
        <v>9</v>
      </c>
    </row>
    <row r="911" spans="1:9" x14ac:dyDescent="0.25">
      <c r="A911" s="49">
        <v>1332</v>
      </c>
      <c r="B911" s="50">
        <v>0.01</v>
      </c>
      <c r="C911" s="49" t="s">
        <v>2396</v>
      </c>
      <c r="D911" s="49" t="s">
        <v>2443</v>
      </c>
      <c r="E911" s="49" t="s">
        <v>2452</v>
      </c>
      <c r="F911" s="49" t="s">
        <v>2579</v>
      </c>
      <c r="G911" s="62" t="s">
        <v>2592</v>
      </c>
      <c r="H911" s="56" t="s">
        <v>2659</v>
      </c>
      <c r="I911">
        <v>9</v>
      </c>
    </row>
    <row r="912" spans="1:9" x14ac:dyDescent="0.25">
      <c r="A912" s="65">
        <v>337</v>
      </c>
      <c r="B912" s="66">
        <v>0.01</v>
      </c>
      <c r="C912" s="65" t="s">
        <v>2396</v>
      </c>
      <c r="D912" s="65" t="s">
        <v>2427</v>
      </c>
      <c r="E912" s="65" t="s">
        <v>2432</v>
      </c>
      <c r="F912" s="65" t="s">
        <v>2580</v>
      </c>
      <c r="G912" s="67" t="s">
        <v>2585</v>
      </c>
      <c r="H912" s="56" t="s">
        <v>2659</v>
      </c>
      <c r="I912">
        <v>9</v>
      </c>
    </row>
    <row r="913" spans="1:9" x14ac:dyDescent="0.25">
      <c r="A913" s="65">
        <v>1530</v>
      </c>
      <c r="B913" s="66">
        <v>0.01</v>
      </c>
      <c r="C913" s="65" t="s">
        <v>2463</v>
      </c>
      <c r="D913" s="65" t="s">
        <v>2427</v>
      </c>
      <c r="E913" s="65" t="s">
        <v>2432</v>
      </c>
      <c r="F913" s="65" t="s">
        <v>2580</v>
      </c>
      <c r="G913" s="67" t="s">
        <v>2585</v>
      </c>
      <c r="H913" s="56" t="s">
        <v>2659</v>
      </c>
      <c r="I913">
        <v>9</v>
      </c>
    </row>
    <row r="914" spans="1:9" x14ac:dyDescent="0.25">
      <c r="A914" s="65">
        <v>1691</v>
      </c>
      <c r="B914" s="66">
        <v>0.01</v>
      </c>
      <c r="C914" s="65" t="s">
        <v>2490</v>
      </c>
      <c r="D914" s="65" t="s">
        <v>2427</v>
      </c>
      <c r="E914" s="65" t="s">
        <v>2432</v>
      </c>
      <c r="F914" s="65" t="s">
        <v>2580</v>
      </c>
      <c r="G914" s="67" t="s">
        <v>2585</v>
      </c>
      <c r="H914" s="56" t="s">
        <v>2659</v>
      </c>
      <c r="I914">
        <v>9</v>
      </c>
    </row>
    <row r="915" spans="1:9" x14ac:dyDescent="0.25">
      <c r="A915" s="65">
        <v>336</v>
      </c>
      <c r="B915" s="66">
        <v>0.01</v>
      </c>
      <c r="C915" s="65" t="s">
        <v>2396</v>
      </c>
      <c r="D915" s="65" t="s">
        <v>2427</v>
      </c>
      <c r="E915" s="65" t="s">
        <v>2431</v>
      </c>
      <c r="F915" s="65" t="s">
        <v>2580</v>
      </c>
      <c r="G915" s="67" t="s">
        <v>2586</v>
      </c>
      <c r="H915" s="56" t="s">
        <v>2659</v>
      </c>
      <c r="I915">
        <v>9</v>
      </c>
    </row>
    <row r="916" spans="1:9" x14ac:dyDescent="0.25">
      <c r="A916" s="65">
        <v>1529</v>
      </c>
      <c r="B916" s="66">
        <v>0.01</v>
      </c>
      <c r="C916" s="65" t="s">
        <v>2463</v>
      </c>
      <c r="D916" s="65" t="s">
        <v>2427</v>
      </c>
      <c r="E916" s="65" t="s">
        <v>2431</v>
      </c>
      <c r="F916" s="65" t="s">
        <v>2580</v>
      </c>
      <c r="G916" s="67" t="s">
        <v>2586</v>
      </c>
      <c r="H916" s="56" t="s">
        <v>2659</v>
      </c>
      <c r="I916">
        <v>9</v>
      </c>
    </row>
    <row r="917" spans="1:9" x14ac:dyDescent="0.25">
      <c r="A917" s="65">
        <v>1690</v>
      </c>
      <c r="B917" s="66">
        <v>0.01</v>
      </c>
      <c r="C917" s="65" t="s">
        <v>2490</v>
      </c>
      <c r="D917" s="65" t="s">
        <v>2427</v>
      </c>
      <c r="E917" s="65" t="s">
        <v>2431</v>
      </c>
      <c r="F917" s="65" t="s">
        <v>2580</v>
      </c>
      <c r="G917" s="67" t="s">
        <v>2586</v>
      </c>
      <c r="H917" s="56" t="s">
        <v>2659</v>
      </c>
      <c r="I917">
        <v>9</v>
      </c>
    </row>
    <row r="918" spans="1:9" x14ac:dyDescent="0.25">
      <c r="A918" s="65">
        <v>339</v>
      </c>
      <c r="B918" s="66">
        <v>0.01</v>
      </c>
      <c r="C918" s="65" t="s">
        <v>2396</v>
      </c>
      <c r="D918" s="65" t="s">
        <v>2427</v>
      </c>
      <c r="E918" s="65" t="s">
        <v>2434</v>
      </c>
      <c r="F918" s="65" t="s">
        <v>2580</v>
      </c>
      <c r="G918" s="67" t="s">
        <v>2587</v>
      </c>
      <c r="H918" s="56" t="s">
        <v>2659</v>
      </c>
      <c r="I918">
        <v>9</v>
      </c>
    </row>
    <row r="919" spans="1:9" x14ac:dyDescent="0.25">
      <c r="A919" s="65">
        <v>1532</v>
      </c>
      <c r="B919" s="66">
        <v>0.01</v>
      </c>
      <c r="C919" s="65" t="s">
        <v>2463</v>
      </c>
      <c r="D919" s="65" t="s">
        <v>2427</v>
      </c>
      <c r="E919" s="65" t="s">
        <v>2434</v>
      </c>
      <c r="F919" s="65" t="s">
        <v>2580</v>
      </c>
      <c r="G919" s="67" t="s">
        <v>2587</v>
      </c>
      <c r="H919" s="56" t="s">
        <v>2659</v>
      </c>
      <c r="I919">
        <v>9</v>
      </c>
    </row>
    <row r="920" spans="1:9" x14ac:dyDescent="0.25">
      <c r="A920" s="65">
        <v>1693</v>
      </c>
      <c r="B920" s="66">
        <v>0.01</v>
      </c>
      <c r="C920" s="65" t="s">
        <v>2490</v>
      </c>
      <c r="D920" s="65" t="s">
        <v>2427</v>
      </c>
      <c r="E920" s="65" t="s">
        <v>2434</v>
      </c>
      <c r="F920" s="65" t="s">
        <v>2580</v>
      </c>
      <c r="G920" s="67" t="s">
        <v>2587</v>
      </c>
      <c r="H920" s="56" t="s">
        <v>2659</v>
      </c>
      <c r="I920">
        <v>9</v>
      </c>
    </row>
    <row r="921" spans="1:9" x14ac:dyDescent="0.25">
      <c r="A921" s="65">
        <v>358</v>
      </c>
      <c r="B921" s="66">
        <v>0.01</v>
      </c>
      <c r="C921" s="65" t="s">
        <v>2396</v>
      </c>
      <c r="D921" s="65" t="s">
        <v>2427</v>
      </c>
      <c r="E921" s="65" t="s">
        <v>2446</v>
      </c>
      <c r="F921" s="65" t="s">
        <v>2580</v>
      </c>
      <c r="G921" s="67" t="s">
        <v>2589</v>
      </c>
      <c r="H921" s="56" t="s">
        <v>2659</v>
      </c>
      <c r="I921">
        <v>9</v>
      </c>
    </row>
    <row r="922" spans="1:9" x14ac:dyDescent="0.25">
      <c r="A922" s="65">
        <v>1550</v>
      </c>
      <c r="B922" s="66">
        <v>0.01</v>
      </c>
      <c r="C922" s="65" t="s">
        <v>2463</v>
      </c>
      <c r="D922" s="65" t="s">
        <v>2427</v>
      </c>
      <c r="E922" s="65" t="s">
        <v>2446</v>
      </c>
      <c r="F922" s="65" t="s">
        <v>2580</v>
      </c>
      <c r="G922" s="67" t="s">
        <v>2589</v>
      </c>
      <c r="H922" s="56" t="s">
        <v>2659</v>
      </c>
      <c r="I922">
        <v>9</v>
      </c>
    </row>
    <row r="923" spans="1:9" x14ac:dyDescent="0.25">
      <c r="A923" s="65">
        <v>1710</v>
      </c>
      <c r="B923" s="66">
        <v>0.01</v>
      </c>
      <c r="C923" s="65" t="s">
        <v>2490</v>
      </c>
      <c r="D923" s="65" t="s">
        <v>2427</v>
      </c>
      <c r="E923" s="65" t="s">
        <v>2446</v>
      </c>
      <c r="F923" s="65" t="s">
        <v>2580</v>
      </c>
      <c r="G923" s="67" t="s">
        <v>2589</v>
      </c>
      <c r="H923" s="56" t="s">
        <v>2659</v>
      </c>
      <c r="I923">
        <v>9</v>
      </c>
    </row>
    <row r="924" spans="1:9" x14ac:dyDescent="0.25">
      <c r="A924" s="65">
        <v>357</v>
      </c>
      <c r="B924" s="66">
        <v>0.01</v>
      </c>
      <c r="C924" s="65" t="s">
        <v>2396</v>
      </c>
      <c r="D924" s="65" t="s">
        <v>2427</v>
      </c>
      <c r="E924" s="65" t="s">
        <v>2445</v>
      </c>
      <c r="F924" s="65" t="s">
        <v>2580</v>
      </c>
      <c r="G924" s="67" t="s">
        <v>2618</v>
      </c>
      <c r="H924" s="56" t="s">
        <v>2659</v>
      </c>
      <c r="I924">
        <v>9</v>
      </c>
    </row>
    <row r="925" spans="1:9" x14ac:dyDescent="0.25">
      <c r="A925" s="65">
        <v>1549</v>
      </c>
      <c r="B925" s="66">
        <v>0.01</v>
      </c>
      <c r="C925" s="65" t="s">
        <v>2463</v>
      </c>
      <c r="D925" s="65" t="s">
        <v>2427</v>
      </c>
      <c r="E925" s="65" t="s">
        <v>2445</v>
      </c>
      <c r="F925" s="65" t="s">
        <v>2580</v>
      </c>
      <c r="G925" s="67" t="s">
        <v>2618</v>
      </c>
      <c r="H925" s="56" t="s">
        <v>2659</v>
      </c>
      <c r="I925">
        <v>9</v>
      </c>
    </row>
    <row r="926" spans="1:9" x14ac:dyDescent="0.25">
      <c r="A926" s="65">
        <v>1709</v>
      </c>
      <c r="B926" s="66">
        <v>0.01</v>
      </c>
      <c r="C926" s="65" t="s">
        <v>2490</v>
      </c>
      <c r="D926" s="65" t="s">
        <v>2427</v>
      </c>
      <c r="E926" s="65" t="s">
        <v>2445</v>
      </c>
      <c r="F926" s="65" t="s">
        <v>2580</v>
      </c>
      <c r="G926" s="67" t="s">
        <v>2618</v>
      </c>
      <c r="H926" s="56" t="s">
        <v>2659</v>
      </c>
      <c r="I926">
        <v>9</v>
      </c>
    </row>
    <row r="927" spans="1:9" x14ac:dyDescent="0.25">
      <c r="A927" s="65">
        <v>350</v>
      </c>
      <c r="B927" s="66">
        <v>0.01</v>
      </c>
      <c r="C927" s="65" t="s">
        <v>2396</v>
      </c>
      <c r="D927" s="65" t="s">
        <v>2427</v>
      </c>
      <c r="E927" s="65" t="s">
        <v>2444</v>
      </c>
      <c r="F927" s="65" t="s">
        <v>2580</v>
      </c>
      <c r="G927" s="67" t="s">
        <v>2619</v>
      </c>
      <c r="H927" s="56" t="s">
        <v>2659</v>
      </c>
      <c r="I927">
        <v>9</v>
      </c>
    </row>
    <row r="928" spans="1:9" x14ac:dyDescent="0.25">
      <c r="A928" s="65">
        <v>1542</v>
      </c>
      <c r="B928" s="66">
        <v>0.01</v>
      </c>
      <c r="C928" s="65" t="s">
        <v>2463</v>
      </c>
      <c r="D928" s="65" t="s">
        <v>2427</v>
      </c>
      <c r="E928" s="65" t="s">
        <v>2444</v>
      </c>
      <c r="F928" s="65" t="s">
        <v>2580</v>
      </c>
      <c r="G928" s="67" t="s">
        <v>2619</v>
      </c>
      <c r="H928" s="56" t="s">
        <v>2659</v>
      </c>
      <c r="I928">
        <v>9</v>
      </c>
    </row>
    <row r="929" spans="1:9" x14ac:dyDescent="0.25">
      <c r="A929" s="65">
        <v>1702</v>
      </c>
      <c r="B929" s="66">
        <v>0.01</v>
      </c>
      <c r="C929" s="65" t="s">
        <v>2490</v>
      </c>
      <c r="D929" s="65" t="s">
        <v>2427</v>
      </c>
      <c r="E929" s="65" t="s">
        <v>2444</v>
      </c>
      <c r="F929" s="65" t="s">
        <v>2580</v>
      </c>
      <c r="G929" s="67" t="s">
        <v>2619</v>
      </c>
      <c r="H929" s="56" t="s">
        <v>2659</v>
      </c>
      <c r="I929">
        <v>9</v>
      </c>
    </row>
    <row r="930" spans="1:9" x14ac:dyDescent="0.25">
      <c r="A930" s="65">
        <v>326</v>
      </c>
      <c r="B930" s="66">
        <v>0.01</v>
      </c>
      <c r="C930" s="65" t="s">
        <v>2396</v>
      </c>
      <c r="D930" s="65" t="s">
        <v>2427</v>
      </c>
      <c r="E930" s="65" t="s">
        <v>2428</v>
      </c>
      <c r="F930" s="65" t="s">
        <v>2580</v>
      </c>
      <c r="G930" s="67" t="s">
        <v>2620</v>
      </c>
      <c r="H930" s="56" t="s">
        <v>2659</v>
      </c>
      <c r="I930">
        <v>9</v>
      </c>
    </row>
    <row r="931" spans="1:9" x14ac:dyDescent="0.25">
      <c r="A931" s="65">
        <v>1519</v>
      </c>
      <c r="B931" s="66">
        <v>0.01</v>
      </c>
      <c r="C931" s="65" t="s">
        <v>2463</v>
      </c>
      <c r="D931" s="65" t="s">
        <v>2427</v>
      </c>
      <c r="E931" s="65" t="s">
        <v>2428</v>
      </c>
      <c r="F931" s="65" t="s">
        <v>2580</v>
      </c>
      <c r="G931" s="67" t="s">
        <v>2620</v>
      </c>
      <c r="H931" s="56" t="s">
        <v>2659</v>
      </c>
      <c r="I931">
        <v>9</v>
      </c>
    </row>
    <row r="932" spans="1:9" x14ac:dyDescent="0.25">
      <c r="A932" s="65">
        <v>1680</v>
      </c>
      <c r="B932" s="66">
        <v>0.01</v>
      </c>
      <c r="C932" s="65" t="s">
        <v>2490</v>
      </c>
      <c r="D932" s="65" t="s">
        <v>2427</v>
      </c>
      <c r="E932" s="65" t="s">
        <v>2428</v>
      </c>
      <c r="F932" s="65" t="s">
        <v>2580</v>
      </c>
      <c r="G932" s="67" t="s">
        <v>2620</v>
      </c>
      <c r="H932" s="56" t="s">
        <v>2659</v>
      </c>
      <c r="I932">
        <v>9</v>
      </c>
    </row>
    <row r="933" spans="1:9" x14ac:dyDescent="0.25">
      <c r="A933" s="65">
        <v>368</v>
      </c>
      <c r="B933" s="66">
        <v>0.01</v>
      </c>
      <c r="C933" s="65" t="s">
        <v>2396</v>
      </c>
      <c r="D933" s="65" t="s">
        <v>2427</v>
      </c>
      <c r="E933" s="65" t="s">
        <v>2452</v>
      </c>
      <c r="F933" s="65" t="s">
        <v>2580</v>
      </c>
      <c r="G933" s="67" t="s">
        <v>2592</v>
      </c>
      <c r="H933" s="56" t="s">
        <v>2659</v>
      </c>
      <c r="I933">
        <v>9</v>
      </c>
    </row>
    <row r="934" spans="1:9" x14ac:dyDescent="0.25">
      <c r="A934" s="65">
        <v>1555</v>
      </c>
      <c r="B934" s="66">
        <v>0.01</v>
      </c>
      <c r="C934" s="65" t="s">
        <v>2463</v>
      </c>
      <c r="D934" s="65" t="s">
        <v>2427</v>
      </c>
      <c r="E934" s="65" t="s">
        <v>2452</v>
      </c>
      <c r="F934" s="65" t="s">
        <v>2580</v>
      </c>
      <c r="G934" s="67" t="s">
        <v>2592</v>
      </c>
      <c r="H934" s="56" t="s">
        <v>2659</v>
      </c>
      <c r="I934">
        <v>9</v>
      </c>
    </row>
    <row r="935" spans="1:9" x14ac:dyDescent="0.25">
      <c r="A935" s="65">
        <v>1715</v>
      </c>
      <c r="B935" s="66">
        <v>0.01</v>
      </c>
      <c r="C935" s="65" t="s">
        <v>2490</v>
      </c>
      <c r="D935" s="65" t="s">
        <v>2427</v>
      </c>
      <c r="E935" s="65" t="s">
        <v>2452</v>
      </c>
      <c r="F935" s="65" t="s">
        <v>2580</v>
      </c>
      <c r="G935" s="67" t="s">
        <v>2592</v>
      </c>
      <c r="H935" s="56" t="s">
        <v>2659</v>
      </c>
      <c r="I935">
        <v>9</v>
      </c>
    </row>
    <row r="936" spans="1:9" x14ac:dyDescent="0.25">
      <c r="A936" s="49">
        <v>624</v>
      </c>
      <c r="B936" s="50">
        <v>0.01</v>
      </c>
      <c r="C936" s="49" t="s">
        <v>2463</v>
      </c>
      <c r="D936" s="49" t="s">
        <v>2432</v>
      </c>
      <c r="E936" s="49" t="s">
        <v>2440</v>
      </c>
      <c r="F936" s="49" t="s">
        <v>2585</v>
      </c>
      <c r="G936" s="62" t="s">
        <v>2581</v>
      </c>
      <c r="H936" s="56" t="s">
        <v>2659</v>
      </c>
      <c r="I936">
        <v>9</v>
      </c>
    </row>
    <row r="937" spans="1:9" x14ac:dyDescent="0.25">
      <c r="A937" s="49">
        <v>949</v>
      </c>
      <c r="B937" s="50">
        <v>0.01</v>
      </c>
      <c r="C937" s="49" t="s">
        <v>2490</v>
      </c>
      <c r="D937" s="49" t="s">
        <v>2432</v>
      </c>
      <c r="E937" s="49" t="s">
        <v>2440</v>
      </c>
      <c r="F937" s="49" t="s">
        <v>2585</v>
      </c>
      <c r="G937" s="62" t="s">
        <v>2581</v>
      </c>
      <c r="H937" s="56" t="s">
        <v>2659</v>
      </c>
      <c r="I937">
        <v>9</v>
      </c>
    </row>
    <row r="938" spans="1:9" x14ac:dyDescent="0.25">
      <c r="A938" s="49">
        <v>1276</v>
      </c>
      <c r="B938" s="50">
        <v>0.01</v>
      </c>
      <c r="C938" s="49" t="s">
        <v>2396</v>
      </c>
      <c r="D938" s="49" t="s">
        <v>2432</v>
      </c>
      <c r="E938" s="49" t="s">
        <v>2440</v>
      </c>
      <c r="F938" s="49" t="s">
        <v>2585</v>
      </c>
      <c r="G938" s="62" t="s">
        <v>2581</v>
      </c>
      <c r="H938" s="56" t="s">
        <v>2659</v>
      </c>
      <c r="I938">
        <v>9</v>
      </c>
    </row>
    <row r="939" spans="1:9" x14ac:dyDescent="0.25">
      <c r="A939" s="49">
        <v>638</v>
      </c>
      <c r="B939" s="50">
        <v>0.01</v>
      </c>
      <c r="C939" s="49" t="s">
        <v>2463</v>
      </c>
      <c r="D939" s="49" t="s">
        <v>2432</v>
      </c>
      <c r="E939" s="49" t="s">
        <v>2442</v>
      </c>
      <c r="F939" s="49" t="s">
        <v>2585</v>
      </c>
      <c r="G939" s="62" t="s">
        <v>2615</v>
      </c>
      <c r="H939" s="56" t="s">
        <v>2659</v>
      </c>
      <c r="I939">
        <v>9</v>
      </c>
    </row>
    <row r="940" spans="1:9" x14ac:dyDescent="0.25">
      <c r="A940" s="49">
        <v>963</v>
      </c>
      <c r="B940" s="50">
        <v>0.01</v>
      </c>
      <c r="C940" s="49" t="s">
        <v>2490</v>
      </c>
      <c r="D940" s="49" t="s">
        <v>2432</v>
      </c>
      <c r="E940" s="49" t="s">
        <v>2442</v>
      </c>
      <c r="F940" s="49" t="s">
        <v>2585</v>
      </c>
      <c r="G940" s="62" t="s">
        <v>2615</v>
      </c>
      <c r="H940" s="56" t="s">
        <v>2659</v>
      </c>
      <c r="I940">
        <v>9</v>
      </c>
    </row>
    <row r="941" spans="1:9" x14ac:dyDescent="0.25">
      <c r="A941" s="49">
        <v>1290</v>
      </c>
      <c r="B941" s="50">
        <v>0.01</v>
      </c>
      <c r="C941" s="49" t="s">
        <v>2396</v>
      </c>
      <c r="D941" s="49" t="s">
        <v>2432</v>
      </c>
      <c r="E941" s="49" t="s">
        <v>2442</v>
      </c>
      <c r="F941" s="49" t="s">
        <v>2585</v>
      </c>
      <c r="G941" s="62" t="s">
        <v>2615</v>
      </c>
      <c r="H941" s="56" t="s">
        <v>2659</v>
      </c>
      <c r="I941">
        <v>9</v>
      </c>
    </row>
    <row r="942" spans="1:9" x14ac:dyDescent="0.25">
      <c r="A942" s="49">
        <v>630</v>
      </c>
      <c r="B942" s="50">
        <v>0.01</v>
      </c>
      <c r="C942" s="49" t="s">
        <v>2463</v>
      </c>
      <c r="D942" s="49" t="s">
        <v>2432</v>
      </c>
      <c r="E942" s="49" t="s">
        <v>2441</v>
      </c>
      <c r="F942" s="49" t="s">
        <v>2585</v>
      </c>
      <c r="G942" s="62" t="s">
        <v>2616</v>
      </c>
      <c r="H942" s="56" t="s">
        <v>2659</v>
      </c>
      <c r="I942">
        <v>9</v>
      </c>
    </row>
    <row r="943" spans="1:9" x14ac:dyDescent="0.25">
      <c r="A943" s="49">
        <v>955</v>
      </c>
      <c r="B943" s="50">
        <v>0.01</v>
      </c>
      <c r="C943" s="49" t="s">
        <v>2490</v>
      </c>
      <c r="D943" s="49" t="s">
        <v>2432</v>
      </c>
      <c r="E943" s="49" t="s">
        <v>2441</v>
      </c>
      <c r="F943" s="49" t="s">
        <v>2585</v>
      </c>
      <c r="G943" s="62" t="s">
        <v>2616</v>
      </c>
      <c r="H943" s="56" t="s">
        <v>2659</v>
      </c>
      <c r="I943">
        <v>9</v>
      </c>
    </row>
    <row r="944" spans="1:9" x14ac:dyDescent="0.25">
      <c r="A944" s="49">
        <v>1282</v>
      </c>
      <c r="B944" s="50">
        <v>0.01</v>
      </c>
      <c r="C944" s="49" t="s">
        <v>2396</v>
      </c>
      <c r="D944" s="49" t="s">
        <v>2432</v>
      </c>
      <c r="E944" s="49" t="s">
        <v>2441</v>
      </c>
      <c r="F944" s="49" t="s">
        <v>2585</v>
      </c>
      <c r="G944" s="62" t="s">
        <v>2616</v>
      </c>
      <c r="H944" s="56" t="s">
        <v>2659</v>
      </c>
      <c r="I944">
        <v>9</v>
      </c>
    </row>
    <row r="945" spans="1:9" x14ac:dyDescent="0.25">
      <c r="A945" s="49">
        <v>569</v>
      </c>
      <c r="B945" s="50">
        <v>0.01</v>
      </c>
      <c r="C945" s="49" t="s">
        <v>2463</v>
      </c>
      <c r="D945" s="49" t="s">
        <v>2432</v>
      </c>
      <c r="E945" s="49" t="s">
        <v>2430</v>
      </c>
      <c r="F945" s="49" t="s">
        <v>2585</v>
      </c>
      <c r="G945" s="62" t="s">
        <v>2617</v>
      </c>
      <c r="H945" s="56" t="s">
        <v>2659</v>
      </c>
      <c r="I945">
        <v>9</v>
      </c>
    </row>
    <row r="946" spans="1:9" x14ac:dyDescent="0.25">
      <c r="A946" s="49">
        <v>895</v>
      </c>
      <c r="B946" s="50">
        <v>0.01</v>
      </c>
      <c r="C946" s="49" t="s">
        <v>2490</v>
      </c>
      <c r="D946" s="49" t="s">
        <v>2432</v>
      </c>
      <c r="E946" s="49" t="s">
        <v>2430</v>
      </c>
      <c r="F946" s="49" t="s">
        <v>2585</v>
      </c>
      <c r="G946" s="62" t="s">
        <v>2617</v>
      </c>
      <c r="H946" s="56" t="s">
        <v>2659</v>
      </c>
      <c r="I946">
        <v>9</v>
      </c>
    </row>
    <row r="947" spans="1:9" x14ac:dyDescent="0.25">
      <c r="A947" s="49">
        <v>1222</v>
      </c>
      <c r="B947" s="50">
        <v>0.01</v>
      </c>
      <c r="C947" s="49" t="s">
        <v>2396</v>
      </c>
      <c r="D947" s="49" t="s">
        <v>2432</v>
      </c>
      <c r="E947" s="49" t="s">
        <v>2430</v>
      </c>
      <c r="F947" s="49" t="s">
        <v>2585</v>
      </c>
      <c r="G947" s="62" t="s">
        <v>2617</v>
      </c>
      <c r="H947" s="56" t="s">
        <v>2659</v>
      </c>
      <c r="I947">
        <v>9</v>
      </c>
    </row>
    <row r="948" spans="1:9" x14ac:dyDescent="0.25">
      <c r="A948" s="49">
        <v>625</v>
      </c>
      <c r="B948" s="50">
        <v>0.01</v>
      </c>
      <c r="C948" s="49" t="s">
        <v>2463</v>
      </c>
      <c r="D948" s="49" t="s">
        <v>2431</v>
      </c>
      <c r="E948" s="49" t="s">
        <v>2440</v>
      </c>
      <c r="F948" s="49" t="s">
        <v>2586</v>
      </c>
      <c r="G948" s="62" t="s">
        <v>2581</v>
      </c>
      <c r="H948" s="56" t="s">
        <v>2659</v>
      </c>
      <c r="I948">
        <v>9</v>
      </c>
    </row>
    <row r="949" spans="1:9" x14ac:dyDescent="0.25">
      <c r="A949" s="49">
        <v>950</v>
      </c>
      <c r="B949" s="50">
        <v>0.01</v>
      </c>
      <c r="C949" s="49" t="s">
        <v>2490</v>
      </c>
      <c r="D949" s="49" t="s">
        <v>2431</v>
      </c>
      <c r="E949" s="49" t="s">
        <v>2440</v>
      </c>
      <c r="F949" s="49" t="s">
        <v>2586</v>
      </c>
      <c r="G949" s="62" t="s">
        <v>2581</v>
      </c>
      <c r="H949" s="56" t="s">
        <v>2659</v>
      </c>
      <c r="I949">
        <v>9</v>
      </c>
    </row>
    <row r="950" spans="1:9" x14ac:dyDescent="0.25">
      <c r="A950" s="49">
        <v>1277</v>
      </c>
      <c r="B950" s="50">
        <v>0.01</v>
      </c>
      <c r="C950" s="49" t="s">
        <v>2396</v>
      </c>
      <c r="D950" s="49" t="s">
        <v>2431</v>
      </c>
      <c r="E950" s="49" t="s">
        <v>2440</v>
      </c>
      <c r="F950" s="49" t="s">
        <v>2586</v>
      </c>
      <c r="G950" s="62" t="s">
        <v>2581</v>
      </c>
      <c r="H950" s="56" t="s">
        <v>2659</v>
      </c>
      <c r="I950">
        <v>9</v>
      </c>
    </row>
    <row r="951" spans="1:9" x14ac:dyDescent="0.25">
      <c r="A951" s="49">
        <v>639</v>
      </c>
      <c r="B951" s="50">
        <v>0.01</v>
      </c>
      <c r="C951" s="49" t="s">
        <v>2463</v>
      </c>
      <c r="D951" s="49" t="s">
        <v>2431</v>
      </c>
      <c r="E951" s="49" t="s">
        <v>2442</v>
      </c>
      <c r="F951" s="49" t="s">
        <v>2586</v>
      </c>
      <c r="G951" s="62" t="s">
        <v>2615</v>
      </c>
      <c r="H951" s="56" t="s">
        <v>2659</v>
      </c>
      <c r="I951">
        <v>9</v>
      </c>
    </row>
    <row r="952" spans="1:9" x14ac:dyDescent="0.25">
      <c r="A952" s="49">
        <v>964</v>
      </c>
      <c r="B952" s="50">
        <v>0.01</v>
      </c>
      <c r="C952" s="49" t="s">
        <v>2490</v>
      </c>
      <c r="D952" s="55" t="s">
        <v>2431</v>
      </c>
      <c r="E952" s="55" t="s">
        <v>2442</v>
      </c>
      <c r="F952" s="49" t="s">
        <v>2586</v>
      </c>
      <c r="G952" s="62" t="s">
        <v>2615</v>
      </c>
      <c r="H952" s="56" t="s">
        <v>2659</v>
      </c>
      <c r="I952">
        <v>9</v>
      </c>
    </row>
    <row r="953" spans="1:9" x14ac:dyDescent="0.25">
      <c r="A953" s="49">
        <v>1291</v>
      </c>
      <c r="B953" s="50">
        <v>0.01</v>
      </c>
      <c r="C953" s="49" t="s">
        <v>2396</v>
      </c>
      <c r="D953" s="49" t="s">
        <v>2431</v>
      </c>
      <c r="E953" s="49" t="s">
        <v>2442</v>
      </c>
      <c r="F953" s="49" t="s">
        <v>2586</v>
      </c>
      <c r="G953" s="62" t="s">
        <v>2615</v>
      </c>
      <c r="H953" s="56" t="s">
        <v>2659</v>
      </c>
      <c r="I953">
        <v>9</v>
      </c>
    </row>
    <row r="954" spans="1:9" x14ac:dyDescent="0.25">
      <c r="A954" s="49">
        <v>631</v>
      </c>
      <c r="B954" s="50">
        <v>0.01</v>
      </c>
      <c r="C954" s="49" t="s">
        <v>2463</v>
      </c>
      <c r="D954" s="49" t="s">
        <v>2431</v>
      </c>
      <c r="E954" s="49" t="s">
        <v>2441</v>
      </c>
      <c r="F954" s="49" t="s">
        <v>2586</v>
      </c>
      <c r="G954" s="62" t="s">
        <v>2616</v>
      </c>
      <c r="H954" s="56" t="s">
        <v>2659</v>
      </c>
      <c r="I954">
        <v>9</v>
      </c>
    </row>
    <row r="955" spans="1:9" x14ac:dyDescent="0.25">
      <c r="A955" s="49">
        <v>956</v>
      </c>
      <c r="B955" s="50">
        <v>0.01</v>
      </c>
      <c r="C955" s="49" t="s">
        <v>2490</v>
      </c>
      <c r="D955" s="49" t="s">
        <v>2431</v>
      </c>
      <c r="E955" s="49" t="s">
        <v>2441</v>
      </c>
      <c r="F955" s="49" t="s">
        <v>2586</v>
      </c>
      <c r="G955" s="62" t="s">
        <v>2616</v>
      </c>
      <c r="H955" s="56" t="s">
        <v>2659</v>
      </c>
      <c r="I955">
        <v>9</v>
      </c>
    </row>
    <row r="956" spans="1:9" x14ac:dyDescent="0.25">
      <c r="A956" s="49">
        <v>1283</v>
      </c>
      <c r="B956" s="50">
        <v>0.01</v>
      </c>
      <c r="C956" s="49" t="s">
        <v>2396</v>
      </c>
      <c r="D956" s="49" t="s">
        <v>2431</v>
      </c>
      <c r="E956" s="49" t="s">
        <v>2441</v>
      </c>
      <c r="F956" s="49" t="s">
        <v>2586</v>
      </c>
      <c r="G956" s="62" t="s">
        <v>2616</v>
      </c>
      <c r="H956" s="56" t="s">
        <v>2659</v>
      </c>
      <c r="I956">
        <v>9</v>
      </c>
    </row>
    <row r="957" spans="1:9" x14ac:dyDescent="0.25">
      <c r="A957" s="49">
        <v>570</v>
      </c>
      <c r="B957" s="50">
        <v>0.01</v>
      </c>
      <c r="C957" s="49" t="s">
        <v>2463</v>
      </c>
      <c r="D957" s="49" t="s">
        <v>2431</v>
      </c>
      <c r="E957" s="49" t="s">
        <v>2430</v>
      </c>
      <c r="F957" s="49" t="s">
        <v>2586</v>
      </c>
      <c r="G957" s="62" t="s">
        <v>2617</v>
      </c>
      <c r="H957" s="56" t="s">
        <v>2659</v>
      </c>
      <c r="I957">
        <v>9</v>
      </c>
    </row>
    <row r="958" spans="1:9" x14ac:dyDescent="0.25">
      <c r="A958" s="49">
        <v>896</v>
      </c>
      <c r="B958" s="50">
        <v>0.01</v>
      </c>
      <c r="C958" s="49" t="s">
        <v>2490</v>
      </c>
      <c r="D958" s="49" t="s">
        <v>2431</v>
      </c>
      <c r="E958" s="49" t="s">
        <v>2430</v>
      </c>
      <c r="F958" s="49" t="s">
        <v>2586</v>
      </c>
      <c r="G958" s="62" t="s">
        <v>2617</v>
      </c>
      <c r="H958" s="56" t="s">
        <v>2659</v>
      </c>
      <c r="I958">
        <v>9</v>
      </c>
    </row>
    <row r="959" spans="1:9" x14ac:dyDescent="0.25">
      <c r="A959" s="49">
        <v>1223</v>
      </c>
      <c r="B959" s="50">
        <v>0.01</v>
      </c>
      <c r="C959" s="49" t="s">
        <v>2396</v>
      </c>
      <c r="D959" s="49" t="s">
        <v>2431</v>
      </c>
      <c r="E959" s="49" t="s">
        <v>2430</v>
      </c>
      <c r="F959" s="49" t="s">
        <v>2586</v>
      </c>
      <c r="G959" s="62" t="s">
        <v>2617</v>
      </c>
      <c r="H959" s="56" t="s">
        <v>2659</v>
      </c>
      <c r="I959">
        <v>9</v>
      </c>
    </row>
    <row r="960" spans="1:9" x14ac:dyDescent="0.25">
      <c r="A960" s="49">
        <v>626</v>
      </c>
      <c r="B960" s="50">
        <v>0.01</v>
      </c>
      <c r="C960" s="49" t="s">
        <v>2463</v>
      </c>
      <c r="D960" s="49" t="s">
        <v>2434</v>
      </c>
      <c r="E960" s="49" t="s">
        <v>2440</v>
      </c>
      <c r="F960" s="49" t="s">
        <v>2587</v>
      </c>
      <c r="G960" s="62" t="s">
        <v>2581</v>
      </c>
      <c r="H960" s="56" t="s">
        <v>2659</v>
      </c>
      <c r="I960">
        <v>9</v>
      </c>
    </row>
    <row r="961" spans="1:9" x14ac:dyDescent="0.25">
      <c r="A961" s="49">
        <v>951</v>
      </c>
      <c r="B961" s="50">
        <v>0.01</v>
      </c>
      <c r="C961" s="49" t="s">
        <v>2490</v>
      </c>
      <c r="D961" s="49" t="s">
        <v>2434</v>
      </c>
      <c r="E961" s="49" t="s">
        <v>2440</v>
      </c>
      <c r="F961" s="49" t="s">
        <v>2587</v>
      </c>
      <c r="G961" s="62" t="s">
        <v>2581</v>
      </c>
      <c r="H961" s="56" t="s">
        <v>2659</v>
      </c>
      <c r="I961">
        <v>9</v>
      </c>
    </row>
    <row r="962" spans="1:9" x14ac:dyDescent="0.25">
      <c r="A962" s="49">
        <v>1278</v>
      </c>
      <c r="B962" s="50">
        <v>0.01</v>
      </c>
      <c r="C962" s="49" t="s">
        <v>2396</v>
      </c>
      <c r="D962" s="49" t="s">
        <v>2434</v>
      </c>
      <c r="E962" s="49" t="s">
        <v>2440</v>
      </c>
      <c r="F962" s="49" t="s">
        <v>2587</v>
      </c>
      <c r="G962" s="62" t="s">
        <v>2581</v>
      </c>
      <c r="H962" s="56" t="s">
        <v>2659</v>
      </c>
      <c r="I962">
        <v>9</v>
      </c>
    </row>
    <row r="963" spans="1:9" x14ac:dyDescent="0.25">
      <c r="A963" s="49">
        <v>640</v>
      </c>
      <c r="B963" s="50">
        <v>0.01</v>
      </c>
      <c r="C963" s="49" t="s">
        <v>2463</v>
      </c>
      <c r="D963" s="49" t="s">
        <v>2434</v>
      </c>
      <c r="E963" s="49" t="s">
        <v>2442</v>
      </c>
      <c r="F963" s="49" t="s">
        <v>2587</v>
      </c>
      <c r="G963" s="62" t="s">
        <v>2615</v>
      </c>
      <c r="H963" s="56" t="s">
        <v>2659</v>
      </c>
      <c r="I963">
        <v>9</v>
      </c>
    </row>
    <row r="964" spans="1:9" x14ac:dyDescent="0.25">
      <c r="A964" s="49">
        <v>965</v>
      </c>
      <c r="B964" s="50">
        <v>0.01</v>
      </c>
      <c r="C964" s="49" t="s">
        <v>2490</v>
      </c>
      <c r="D964" s="49" t="s">
        <v>2434</v>
      </c>
      <c r="E964" s="49" t="s">
        <v>2442</v>
      </c>
      <c r="F964" s="49" t="s">
        <v>2587</v>
      </c>
      <c r="G964" s="62" t="s">
        <v>2615</v>
      </c>
      <c r="H964" s="56" t="s">
        <v>2659</v>
      </c>
      <c r="I964">
        <v>9</v>
      </c>
    </row>
    <row r="965" spans="1:9" x14ac:dyDescent="0.25">
      <c r="A965" s="49">
        <v>1292</v>
      </c>
      <c r="B965" s="50">
        <v>0.01</v>
      </c>
      <c r="C965" s="49" t="s">
        <v>2396</v>
      </c>
      <c r="D965" s="49" t="s">
        <v>2434</v>
      </c>
      <c r="E965" s="49" t="s">
        <v>2442</v>
      </c>
      <c r="F965" s="49" t="s">
        <v>2587</v>
      </c>
      <c r="G965" s="62" t="s">
        <v>2615</v>
      </c>
      <c r="H965" s="56" t="s">
        <v>2659</v>
      </c>
      <c r="I965">
        <v>9</v>
      </c>
    </row>
    <row r="966" spans="1:9" x14ac:dyDescent="0.25">
      <c r="A966" s="49">
        <v>632</v>
      </c>
      <c r="B966" s="50">
        <v>0.01</v>
      </c>
      <c r="C966" s="49" t="s">
        <v>2463</v>
      </c>
      <c r="D966" s="49" t="s">
        <v>2434</v>
      </c>
      <c r="E966" s="49" t="s">
        <v>2441</v>
      </c>
      <c r="F966" s="49" t="s">
        <v>2587</v>
      </c>
      <c r="G966" s="62" t="s">
        <v>2616</v>
      </c>
      <c r="H966" s="56" t="s">
        <v>2659</v>
      </c>
      <c r="I966">
        <v>9</v>
      </c>
    </row>
    <row r="967" spans="1:9" x14ac:dyDescent="0.25">
      <c r="A967" s="49">
        <v>957</v>
      </c>
      <c r="B967" s="50">
        <v>0.01</v>
      </c>
      <c r="C967" s="49" t="s">
        <v>2490</v>
      </c>
      <c r="D967" s="49" t="s">
        <v>2434</v>
      </c>
      <c r="E967" s="49" t="s">
        <v>2441</v>
      </c>
      <c r="F967" s="49" t="s">
        <v>2587</v>
      </c>
      <c r="G967" s="62" t="s">
        <v>2616</v>
      </c>
      <c r="H967" s="56" t="s">
        <v>2659</v>
      </c>
      <c r="I967">
        <v>9</v>
      </c>
    </row>
    <row r="968" spans="1:9" x14ac:dyDescent="0.25">
      <c r="A968" s="49">
        <v>1284</v>
      </c>
      <c r="B968" s="50">
        <v>0.01</v>
      </c>
      <c r="C968" s="49" t="s">
        <v>2396</v>
      </c>
      <c r="D968" s="49" t="s">
        <v>2434</v>
      </c>
      <c r="E968" s="49" t="s">
        <v>2441</v>
      </c>
      <c r="F968" s="49" t="s">
        <v>2587</v>
      </c>
      <c r="G968" s="62" t="s">
        <v>2616</v>
      </c>
      <c r="H968" s="56" t="s">
        <v>2659</v>
      </c>
      <c r="I968">
        <v>9</v>
      </c>
    </row>
    <row r="969" spans="1:9" x14ac:dyDescent="0.25">
      <c r="A969" s="49">
        <v>571</v>
      </c>
      <c r="B969" s="50">
        <v>0.01</v>
      </c>
      <c r="C969" s="49" t="s">
        <v>2463</v>
      </c>
      <c r="D969" s="49" t="s">
        <v>2434</v>
      </c>
      <c r="E969" s="49" t="s">
        <v>2430</v>
      </c>
      <c r="F969" s="49" t="s">
        <v>2587</v>
      </c>
      <c r="G969" s="62" t="s">
        <v>2617</v>
      </c>
      <c r="H969" s="56" t="s">
        <v>2659</v>
      </c>
      <c r="I969">
        <v>9</v>
      </c>
    </row>
    <row r="970" spans="1:9" x14ac:dyDescent="0.25">
      <c r="A970" s="49">
        <v>897</v>
      </c>
      <c r="B970" s="50">
        <v>0.01</v>
      </c>
      <c r="C970" s="49" t="s">
        <v>2490</v>
      </c>
      <c r="D970" s="49" t="s">
        <v>2434</v>
      </c>
      <c r="E970" s="49" t="s">
        <v>2430</v>
      </c>
      <c r="F970" s="49" t="s">
        <v>2587</v>
      </c>
      <c r="G970" s="62" t="s">
        <v>2617</v>
      </c>
      <c r="H970" s="56" t="s">
        <v>2659</v>
      </c>
      <c r="I970">
        <v>9</v>
      </c>
    </row>
    <row r="971" spans="1:9" x14ac:dyDescent="0.25">
      <c r="A971" s="49">
        <v>1224</v>
      </c>
      <c r="B971" s="50">
        <v>0.01</v>
      </c>
      <c r="C971" s="49" t="s">
        <v>2396</v>
      </c>
      <c r="D971" s="49" t="s">
        <v>2434</v>
      </c>
      <c r="E971" s="49" t="s">
        <v>2430</v>
      </c>
      <c r="F971" s="49" t="s">
        <v>2587</v>
      </c>
      <c r="G971" s="62" t="s">
        <v>2617</v>
      </c>
      <c r="H971" s="56" t="s">
        <v>2659</v>
      </c>
      <c r="I971">
        <v>9</v>
      </c>
    </row>
    <row r="972" spans="1:9" x14ac:dyDescent="0.25">
      <c r="A972" s="49">
        <v>593</v>
      </c>
      <c r="B972" s="50">
        <v>0.01</v>
      </c>
      <c r="C972" s="49" t="s">
        <v>2463</v>
      </c>
      <c r="D972" s="49" t="s">
        <v>2446</v>
      </c>
      <c r="E972" s="49" t="s">
        <v>2433</v>
      </c>
      <c r="F972" s="49" t="s">
        <v>2589</v>
      </c>
      <c r="G972" s="62" t="s">
        <v>2566</v>
      </c>
      <c r="H972" s="56" t="s">
        <v>2659</v>
      </c>
      <c r="I972">
        <v>9</v>
      </c>
    </row>
    <row r="973" spans="1:9" x14ac:dyDescent="0.25">
      <c r="A973" s="49">
        <v>926</v>
      </c>
      <c r="B973" s="50">
        <v>0.01</v>
      </c>
      <c r="C973" s="49" t="s">
        <v>2490</v>
      </c>
      <c r="D973" s="49" t="s">
        <v>2446</v>
      </c>
      <c r="E973" s="49" t="s">
        <v>2433</v>
      </c>
      <c r="F973" s="49" t="s">
        <v>2589</v>
      </c>
      <c r="G973" s="62" t="s">
        <v>2566</v>
      </c>
      <c r="H973" s="56" t="s">
        <v>2659</v>
      </c>
      <c r="I973">
        <v>9</v>
      </c>
    </row>
    <row r="974" spans="1:9" x14ac:dyDescent="0.25">
      <c r="A974" s="49">
        <v>1253</v>
      </c>
      <c r="B974" s="50">
        <v>0.01</v>
      </c>
      <c r="C974" s="49" t="s">
        <v>2396</v>
      </c>
      <c r="D974" s="49" t="s">
        <v>2446</v>
      </c>
      <c r="E974" s="49" t="s">
        <v>2433</v>
      </c>
      <c r="F974" s="49" t="s">
        <v>2589</v>
      </c>
      <c r="G974" s="62" t="s">
        <v>2566</v>
      </c>
      <c r="H974" s="56" t="s">
        <v>2659</v>
      </c>
      <c r="I974">
        <v>9</v>
      </c>
    </row>
    <row r="975" spans="1:9" x14ac:dyDescent="0.25">
      <c r="A975" s="49">
        <v>605</v>
      </c>
      <c r="B975" s="50">
        <v>0.01</v>
      </c>
      <c r="C975" s="49" t="s">
        <v>2463</v>
      </c>
      <c r="D975" s="49" t="s">
        <v>2446</v>
      </c>
      <c r="E975" s="49" t="s">
        <v>2435</v>
      </c>
      <c r="F975" s="49" t="s">
        <v>2589</v>
      </c>
      <c r="G975" s="62" t="s">
        <v>2567</v>
      </c>
      <c r="H975" s="56" t="s">
        <v>2659</v>
      </c>
      <c r="I975">
        <v>9</v>
      </c>
    </row>
    <row r="976" spans="1:9" x14ac:dyDescent="0.25">
      <c r="A976" s="49">
        <v>937</v>
      </c>
      <c r="B976" s="50">
        <v>0.01</v>
      </c>
      <c r="C976" s="49" t="s">
        <v>2490</v>
      </c>
      <c r="D976" s="49" t="s">
        <v>2446</v>
      </c>
      <c r="E976" s="49" t="s">
        <v>2435</v>
      </c>
      <c r="F976" s="49" t="s">
        <v>2589</v>
      </c>
      <c r="G976" s="62" t="s">
        <v>2567</v>
      </c>
      <c r="H976" s="56" t="s">
        <v>2659</v>
      </c>
      <c r="I976">
        <v>9</v>
      </c>
    </row>
    <row r="977" spans="1:9" x14ac:dyDescent="0.25">
      <c r="A977" s="49">
        <v>1264</v>
      </c>
      <c r="B977" s="50">
        <v>0.01</v>
      </c>
      <c r="C977" s="49" t="s">
        <v>2396</v>
      </c>
      <c r="D977" s="49" t="s">
        <v>2446</v>
      </c>
      <c r="E977" s="49" t="s">
        <v>2435</v>
      </c>
      <c r="F977" s="49" t="s">
        <v>2589</v>
      </c>
      <c r="G977" s="62" t="s">
        <v>2567</v>
      </c>
      <c r="H977" s="56" t="s">
        <v>2659</v>
      </c>
      <c r="I977">
        <v>9</v>
      </c>
    </row>
    <row r="978" spans="1:9" x14ac:dyDescent="0.25">
      <c r="A978" s="49">
        <v>620</v>
      </c>
      <c r="B978" s="50">
        <v>0.01</v>
      </c>
      <c r="C978" s="49" t="s">
        <v>2463</v>
      </c>
      <c r="D978" s="49" t="s">
        <v>2446</v>
      </c>
      <c r="E978" s="49" t="s">
        <v>2436</v>
      </c>
      <c r="F978" s="49" t="s">
        <v>2589</v>
      </c>
      <c r="G978" s="62" t="s">
        <v>2568</v>
      </c>
      <c r="H978" s="56" t="s">
        <v>2659</v>
      </c>
      <c r="I978">
        <v>9</v>
      </c>
    </row>
    <row r="979" spans="1:9" x14ac:dyDescent="0.25">
      <c r="A979" s="49">
        <v>945</v>
      </c>
      <c r="B979" s="50">
        <v>0.01</v>
      </c>
      <c r="C979" s="49" t="s">
        <v>2490</v>
      </c>
      <c r="D979" s="49" t="s">
        <v>2446</v>
      </c>
      <c r="E979" s="49" t="s">
        <v>2436</v>
      </c>
      <c r="F979" s="49" t="s">
        <v>2589</v>
      </c>
      <c r="G979" s="62" t="s">
        <v>2568</v>
      </c>
      <c r="H979" s="56" t="s">
        <v>2659</v>
      </c>
      <c r="I979">
        <v>9</v>
      </c>
    </row>
    <row r="980" spans="1:9" x14ac:dyDescent="0.25">
      <c r="A980" s="49">
        <v>1272</v>
      </c>
      <c r="B980" s="50">
        <v>0.01</v>
      </c>
      <c r="C980" s="49" t="s">
        <v>2396</v>
      </c>
      <c r="D980" s="49" t="s">
        <v>2446</v>
      </c>
      <c r="E980" s="49" t="s">
        <v>2436</v>
      </c>
      <c r="F980" s="49" t="s">
        <v>2589</v>
      </c>
      <c r="G980" s="62" t="s">
        <v>2568</v>
      </c>
      <c r="H980" s="56" t="s">
        <v>2659</v>
      </c>
      <c r="I980">
        <v>9</v>
      </c>
    </row>
    <row r="981" spans="1:9" x14ac:dyDescent="0.25">
      <c r="A981" s="49">
        <v>628</v>
      </c>
      <c r="B981" s="50">
        <v>0.01</v>
      </c>
      <c r="C981" s="49" t="s">
        <v>2463</v>
      </c>
      <c r="D981" s="49" t="s">
        <v>2446</v>
      </c>
      <c r="E981" s="49" t="s">
        <v>2440</v>
      </c>
      <c r="F981" s="49" t="s">
        <v>2589</v>
      </c>
      <c r="G981" s="62" t="s">
        <v>2581</v>
      </c>
      <c r="H981" s="56" t="s">
        <v>2659</v>
      </c>
      <c r="I981">
        <v>9</v>
      </c>
    </row>
    <row r="982" spans="1:9" x14ac:dyDescent="0.25">
      <c r="A982" s="49">
        <v>953</v>
      </c>
      <c r="B982" s="50">
        <v>0.01</v>
      </c>
      <c r="C982" s="49" t="s">
        <v>2490</v>
      </c>
      <c r="D982" s="49" t="s">
        <v>2446</v>
      </c>
      <c r="E982" s="49" t="s">
        <v>2440</v>
      </c>
      <c r="F982" s="49" t="s">
        <v>2589</v>
      </c>
      <c r="G982" s="62" t="s">
        <v>2581</v>
      </c>
      <c r="H982" s="56" t="s">
        <v>2659</v>
      </c>
      <c r="I982">
        <v>9</v>
      </c>
    </row>
    <row r="983" spans="1:9" x14ac:dyDescent="0.25">
      <c r="A983" s="49">
        <v>1280</v>
      </c>
      <c r="B983" s="50">
        <v>0.01</v>
      </c>
      <c r="C983" s="49" t="s">
        <v>2396</v>
      </c>
      <c r="D983" s="49" t="s">
        <v>2446</v>
      </c>
      <c r="E983" s="49" t="s">
        <v>2440</v>
      </c>
      <c r="F983" s="49" t="s">
        <v>2589</v>
      </c>
      <c r="G983" s="62" t="s">
        <v>2581</v>
      </c>
      <c r="H983" s="56" t="s">
        <v>2659</v>
      </c>
      <c r="I983">
        <v>9</v>
      </c>
    </row>
    <row r="984" spans="1:9" x14ac:dyDescent="0.25">
      <c r="A984" s="49">
        <v>644</v>
      </c>
      <c r="B984" s="50">
        <v>0.01</v>
      </c>
      <c r="C984" s="49" t="s">
        <v>2463</v>
      </c>
      <c r="D984" s="49" t="s">
        <v>2446</v>
      </c>
      <c r="E984" s="49" t="s">
        <v>2442</v>
      </c>
      <c r="F984" s="49" t="s">
        <v>2589</v>
      </c>
      <c r="G984" s="62" t="s">
        <v>2615</v>
      </c>
      <c r="H984" s="56" t="s">
        <v>2659</v>
      </c>
      <c r="I984">
        <v>9</v>
      </c>
    </row>
    <row r="985" spans="1:9" x14ac:dyDescent="0.25">
      <c r="A985" s="49">
        <v>969</v>
      </c>
      <c r="B985" s="50">
        <v>0.01</v>
      </c>
      <c r="C985" s="49" t="s">
        <v>2490</v>
      </c>
      <c r="D985" s="55" t="s">
        <v>2446</v>
      </c>
      <c r="E985" s="55" t="s">
        <v>2442</v>
      </c>
      <c r="F985" s="49" t="s">
        <v>2589</v>
      </c>
      <c r="G985" s="62" t="s">
        <v>2615</v>
      </c>
      <c r="H985" s="56" t="s">
        <v>2659</v>
      </c>
      <c r="I985">
        <v>9</v>
      </c>
    </row>
    <row r="986" spans="1:9" x14ac:dyDescent="0.25">
      <c r="A986" s="49">
        <v>1296</v>
      </c>
      <c r="B986" s="50">
        <v>0.01</v>
      </c>
      <c r="C986" s="49" t="s">
        <v>2396</v>
      </c>
      <c r="D986" s="49" t="s">
        <v>2446</v>
      </c>
      <c r="E986" s="49" t="s">
        <v>2442</v>
      </c>
      <c r="F986" s="49" t="s">
        <v>2589</v>
      </c>
      <c r="G986" s="62" t="s">
        <v>2615</v>
      </c>
      <c r="H986" s="56" t="s">
        <v>2659</v>
      </c>
      <c r="I986">
        <v>9</v>
      </c>
    </row>
    <row r="987" spans="1:9" x14ac:dyDescent="0.25">
      <c r="A987" s="49">
        <v>636</v>
      </c>
      <c r="B987" s="50">
        <v>0.01</v>
      </c>
      <c r="C987" s="49" t="s">
        <v>2463</v>
      </c>
      <c r="D987" s="49" t="s">
        <v>2446</v>
      </c>
      <c r="E987" s="49" t="s">
        <v>2441</v>
      </c>
      <c r="F987" s="49" t="s">
        <v>2589</v>
      </c>
      <c r="G987" s="62" t="s">
        <v>2616</v>
      </c>
      <c r="H987" s="56" t="s">
        <v>2659</v>
      </c>
      <c r="I987">
        <v>9</v>
      </c>
    </row>
    <row r="988" spans="1:9" x14ac:dyDescent="0.25">
      <c r="A988" s="49">
        <v>961</v>
      </c>
      <c r="B988" s="50">
        <v>0.01</v>
      </c>
      <c r="C988" s="49" t="s">
        <v>2490</v>
      </c>
      <c r="D988" s="49" t="s">
        <v>2446</v>
      </c>
      <c r="E988" s="49" t="s">
        <v>2441</v>
      </c>
      <c r="F988" s="49" t="s">
        <v>2589</v>
      </c>
      <c r="G988" s="62" t="s">
        <v>2616</v>
      </c>
      <c r="H988" s="56" t="s">
        <v>2659</v>
      </c>
      <c r="I988">
        <v>9</v>
      </c>
    </row>
    <row r="989" spans="1:9" x14ac:dyDescent="0.25">
      <c r="A989" s="49">
        <v>1288</v>
      </c>
      <c r="B989" s="50">
        <v>0.01</v>
      </c>
      <c r="C989" s="49" t="s">
        <v>2396</v>
      </c>
      <c r="D989" s="49" t="s">
        <v>2446</v>
      </c>
      <c r="E989" s="49" t="s">
        <v>2441</v>
      </c>
      <c r="F989" s="49" t="s">
        <v>2589</v>
      </c>
      <c r="G989" s="62" t="s">
        <v>2616</v>
      </c>
      <c r="H989" s="56" t="s">
        <v>2659</v>
      </c>
      <c r="I989">
        <v>9</v>
      </c>
    </row>
    <row r="990" spans="1:9" x14ac:dyDescent="0.25">
      <c r="A990" s="49">
        <v>575</v>
      </c>
      <c r="B990" s="50">
        <v>0.01</v>
      </c>
      <c r="C990" s="49" t="s">
        <v>2463</v>
      </c>
      <c r="D990" s="49" t="s">
        <v>2446</v>
      </c>
      <c r="E990" s="49" t="s">
        <v>2430</v>
      </c>
      <c r="F990" s="49" t="s">
        <v>2589</v>
      </c>
      <c r="G990" s="62" t="s">
        <v>2617</v>
      </c>
      <c r="H990" s="56" t="s">
        <v>2659</v>
      </c>
      <c r="I990">
        <v>9</v>
      </c>
    </row>
    <row r="991" spans="1:9" x14ac:dyDescent="0.25">
      <c r="A991" s="49">
        <v>901</v>
      </c>
      <c r="B991" s="50">
        <v>0.01</v>
      </c>
      <c r="C991" s="49" t="s">
        <v>2490</v>
      </c>
      <c r="D991" s="49" t="s">
        <v>2446</v>
      </c>
      <c r="E991" s="49" t="s">
        <v>2430</v>
      </c>
      <c r="F991" s="49" t="s">
        <v>2589</v>
      </c>
      <c r="G991" s="62" t="s">
        <v>2617</v>
      </c>
      <c r="H991" s="56" t="s">
        <v>2659</v>
      </c>
      <c r="I991">
        <v>9</v>
      </c>
    </row>
    <row r="992" spans="1:9" x14ac:dyDescent="0.25">
      <c r="A992" s="49">
        <v>1228</v>
      </c>
      <c r="B992" s="50">
        <v>0.01</v>
      </c>
      <c r="C992" s="49" t="s">
        <v>2396</v>
      </c>
      <c r="D992" s="49" t="s">
        <v>2446</v>
      </c>
      <c r="E992" s="49" t="s">
        <v>2430</v>
      </c>
      <c r="F992" s="49" t="s">
        <v>2589</v>
      </c>
      <c r="G992" s="62" t="s">
        <v>2617</v>
      </c>
      <c r="H992" s="56" t="s">
        <v>2659</v>
      </c>
      <c r="I992">
        <v>9</v>
      </c>
    </row>
    <row r="993" spans="1:9" x14ac:dyDescent="0.25">
      <c r="A993" s="49">
        <v>688</v>
      </c>
      <c r="B993" s="50">
        <v>0.01</v>
      </c>
      <c r="C993" s="49" t="s">
        <v>2463</v>
      </c>
      <c r="D993" s="49" t="s">
        <v>2446</v>
      </c>
      <c r="E993" s="49" t="s">
        <v>2453</v>
      </c>
      <c r="F993" s="49" t="s">
        <v>2589</v>
      </c>
      <c r="G993" s="62" t="s">
        <v>2578</v>
      </c>
      <c r="H993" s="56" t="s">
        <v>2659</v>
      </c>
      <c r="I993">
        <v>9</v>
      </c>
    </row>
    <row r="994" spans="1:9" x14ac:dyDescent="0.25">
      <c r="A994" s="49">
        <v>1017</v>
      </c>
      <c r="B994" s="50">
        <v>0.01</v>
      </c>
      <c r="C994" s="49" t="s">
        <v>2490</v>
      </c>
      <c r="D994" s="49" t="s">
        <v>2446</v>
      </c>
      <c r="E994" s="49" t="s">
        <v>2453</v>
      </c>
      <c r="F994" s="49" t="s">
        <v>2589</v>
      </c>
      <c r="G994" s="62" t="s">
        <v>2578</v>
      </c>
      <c r="H994" s="56" t="s">
        <v>2659</v>
      </c>
      <c r="I994">
        <v>9</v>
      </c>
    </row>
    <row r="995" spans="1:9" x14ac:dyDescent="0.25">
      <c r="A995" s="49">
        <v>1344</v>
      </c>
      <c r="B995" s="50">
        <v>0.01</v>
      </c>
      <c r="C995" s="49" t="s">
        <v>2396</v>
      </c>
      <c r="D995" s="49" t="s">
        <v>2446</v>
      </c>
      <c r="E995" s="49" t="s">
        <v>2453</v>
      </c>
      <c r="F995" s="49" t="s">
        <v>2589</v>
      </c>
      <c r="G995" s="62" t="s">
        <v>2578</v>
      </c>
      <c r="H995" s="56" t="s">
        <v>2659</v>
      </c>
      <c r="I995">
        <v>9</v>
      </c>
    </row>
    <row r="996" spans="1:9" x14ac:dyDescent="0.25">
      <c r="A996" s="49">
        <v>654</v>
      </c>
      <c r="B996" s="50">
        <v>0.01</v>
      </c>
      <c r="C996" s="49" t="s">
        <v>2463</v>
      </c>
      <c r="D996" s="49" t="s">
        <v>2433</v>
      </c>
      <c r="E996" s="49" t="s">
        <v>2445</v>
      </c>
      <c r="F996" s="49" t="s">
        <v>2566</v>
      </c>
      <c r="G996" s="62" t="s">
        <v>2618</v>
      </c>
      <c r="H996" s="56" t="s">
        <v>2659</v>
      </c>
      <c r="I996">
        <v>9</v>
      </c>
    </row>
    <row r="997" spans="1:9" x14ac:dyDescent="0.25">
      <c r="A997" s="49">
        <v>979</v>
      </c>
      <c r="B997" s="50">
        <v>0.01</v>
      </c>
      <c r="C997" s="49" t="s">
        <v>2490</v>
      </c>
      <c r="D997" s="49" t="s">
        <v>2433</v>
      </c>
      <c r="E997" s="49" t="s">
        <v>2445</v>
      </c>
      <c r="F997" s="49" t="s">
        <v>2566</v>
      </c>
      <c r="G997" s="62" t="s">
        <v>2618</v>
      </c>
      <c r="H997" s="56" t="s">
        <v>2659</v>
      </c>
      <c r="I997">
        <v>9</v>
      </c>
    </row>
    <row r="998" spans="1:9" x14ac:dyDescent="0.25">
      <c r="A998" s="49">
        <v>1306</v>
      </c>
      <c r="B998" s="50">
        <v>0.01</v>
      </c>
      <c r="C998" s="49" t="s">
        <v>2396</v>
      </c>
      <c r="D998" s="49" t="s">
        <v>2433</v>
      </c>
      <c r="E998" s="49" t="s">
        <v>2445</v>
      </c>
      <c r="F998" s="49" t="s">
        <v>2566</v>
      </c>
      <c r="G998" s="62" t="s">
        <v>2618</v>
      </c>
      <c r="H998" s="56" t="s">
        <v>2659</v>
      </c>
      <c r="I998">
        <v>9</v>
      </c>
    </row>
    <row r="999" spans="1:9" x14ac:dyDescent="0.25">
      <c r="A999" s="49">
        <v>648</v>
      </c>
      <c r="B999" s="50">
        <v>0.01</v>
      </c>
      <c r="C999" s="49" t="s">
        <v>2463</v>
      </c>
      <c r="D999" s="49" t="s">
        <v>2433</v>
      </c>
      <c r="E999" s="49" t="s">
        <v>2444</v>
      </c>
      <c r="F999" s="49" t="s">
        <v>2566</v>
      </c>
      <c r="G999" s="62" t="s">
        <v>2619</v>
      </c>
      <c r="H999" s="56" t="s">
        <v>2659</v>
      </c>
      <c r="I999">
        <v>9</v>
      </c>
    </row>
    <row r="1000" spans="1:9" x14ac:dyDescent="0.25">
      <c r="A1000" s="49">
        <v>973</v>
      </c>
      <c r="B1000" s="50">
        <v>0.01</v>
      </c>
      <c r="C1000" s="49" t="s">
        <v>2490</v>
      </c>
      <c r="D1000" s="49" t="s">
        <v>2433</v>
      </c>
      <c r="E1000" s="49" t="s">
        <v>2444</v>
      </c>
      <c r="F1000" s="49" t="s">
        <v>2566</v>
      </c>
      <c r="G1000" s="62" t="s">
        <v>2619</v>
      </c>
      <c r="H1000" s="56" t="s">
        <v>2659</v>
      </c>
      <c r="I1000">
        <v>9</v>
      </c>
    </row>
    <row r="1001" spans="1:9" x14ac:dyDescent="0.25">
      <c r="A1001" s="49">
        <v>1300</v>
      </c>
      <c r="B1001" s="50">
        <v>0.01</v>
      </c>
      <c r="C1001" s="49" t="s">
        <v>2396</v>
      </c>
      <c r="D1001" s="49" t="s">
        <v>2433</v>
      </c>
      <c r="E1001" s="49" t="s">
        <v>2444</v>
      </c>
      <c r="F1001" s="49" t="s">
        <v>2566</v>
      </c>
      <c r="G1001" s="62" t="s">
        <v>2619</v>
      </c>
      <c r="H1001" s="56" t="s">
        <v>2659</v>
      </c>
      <c r="I1001">
        <v>9</v>
      </c>
    </row>
    <row r="1002" spans="1:9" x14ac:dyDescent="0.25">
      <c r="A1002" s="49">
        <v>562</v>
      </c>
      <c r="B1002" s="50">
        <v>0.01</v>
      </c>
      <c r="C1002" s="49" t="s">
        <v>2463</v>
      </c>
      <c r="D1002" s="49" t="s">
        <v>2433</v>
      </c>
      <c r="E1002" s="49" t="s">
        <v>2428</v>
      </c>
      <c r="F1002" s="49" t="s">
        <v>2566</v>
      </c>
      <c r="G1002" s="62" t="s">
        <v>2620</v>
      </c>
      <c r="H1002" s="56" t="s">
        <v>2659</v>
      </c>
      <c r="I1002">
        <v>9</v>
      </c>
    </row>
    <row r="1003" spans="1:9" x14ac:dyDescent="0.25">
      <c r="A1003" s="49">
        <v>888</v>
      </c>
      <c r="B1003" s="50">
        <v>0.01</v>
      </c>
      <c r="C1003" s="49" t="s">
        <v>2490</v>
      </c>
      <c r="D1003" s="49" t="s">
        <v>2433</v>
      </c>
      <c r="E1003" s="49" t="s">
        <v>2428</v>
      </c>
      <c r="F1003" s="49" t="s">
        <v>2566</v>
      </c>
      <c r="G1003" s="62" t="s">
        <v>2620</v>
      </c>
      <c r="H1003" s="56" t="s">
        <v>2659</v>
      </c>
      <c r="I1003">
        <v>9</v>
      </c>
    </row>
    <row r="1004" spans="1:9" x14ac:dyDescent="0.25">
      <c r="A1004" s="49">
        <v>1215</v>
      </c>
      <c r="B1004" s="50">
        <v>0.01</v>
      </c>
      <c r="C1004" s="49" t="s">
        <v>2396</v>
      </c>
      <c r="D1004" s="49" t="s">
        <v>2433</v>
      </c>
      <c r="E1004" s="49" t="s">
        <v>2428</v>
      </c>
      <c r="F1004" s="49" t="s">
        <v>2566</v>
      </c>
      <c r="G1004" s="62" t="s">
        <v>2620</v>
      </c>
      <c r="H1004" s="56" t="s">
        <v>2659</v>
      </c>
      <c r="I1004">
        <v>9</v>
      </c>
    </row>
    <row r="1005" spans="1:9" x14ac:dyDescent="0.25">
      <c r="A1005" s="49">
        <v>655</v>
      </c>
      <c r="B1005" s="50">
        <v>0.01</v>
      </c>
      <c r="C1005" s="49" t="s">
        <v>2463</v>
      </c>
      <c r="D1005" s="49" t="s">
        <v>2435</v>
      </c>
      <c r="E1005" s="49" t="s">
        <v>2445</v>
      </c>
      <c r="F1005" s="49" t="s">
        <v>2567</v>
      </c>
      <c r="G1005" s="62" t="s">
        <v>2618</v>
      </c>
      <c r="H1005" s="56" t="s">
        <v>2659</v>
      </c>
      <c r="I1005">
        <v>9</v>
      </c>
    </row>
    <row r="1006" spans="1:9" x14ac:dyDescent="0.25">
      <c r="A1006" s="49">
        <v>980</v>
      </c>
      <c r="B1006" s="50">
        <v>0.01</v>
      </c>
      <c r="C1006" s="49" t="s">
        <v>2490</v>
      </c>
      <c r="D1006" s="49" t="s">
        <v>2435</v>
      </c>
      <c r="E1006" s="49" t="s">
        <v>2445</v>
      </c>
      <c r="F1006" s="49" t="s">
        <v>2567</v>
      </c>
      <c r="G1006" s="62" t="s">
        <v>2618</v>
      </c>
      <c r="H1006" s="56" t="s">
        <v>2659</v>
      </c>
      <c r="I1006">
        <v>9</v>
      </c>
    </row>
    <row r="1007" spans="1:9" x14ac:dyDescent="0.25">
      <c r="A1007" s="49">
        <v>1307</v>
      </c>
      <c r="B1007" s="50">
        <v>0.01</v>
      </c>
      <c r="C1007" s="49" t="s">
        <v>2396</v>
      </c>
      <c r="D1007" s="49" t="s">
        <v>2435</v>
      </c>
      <c r="E1007" s="49" t="s">
        <v>2445</v>
      </c>
      <c r="F1007" s="49" t="s">
        <v>2567</v>
      </c>
      <c r="G1007" s="62" t="s">
        <v>2618</v>
      </c>
      <c r="H1007" s="56" t="s">
        <v>2659</v>
      </c>
      <c r="I1007">
        <v>9</v>
      </c>
    </row>
    <row r="1008" spans="1:9" x14ac:dyDescent="0.25">
      <c r="A1008" s="49">
        <v>649</v>
      </c>
      <c r="B1008" s="50">
        <v>0.01</v>
      </c>
      <c r="C1008" s="49" t="s">
        <v>2463</v>
      </c>
      <c r="D1008" s="49" t="s">
        <v>2435</v>
      </c>
      <c r="E1008" s="49" t="s">
        <v>2444</v>
      </c>
      <c r="F1008" s="49" t="s">
        <v>2567</v>
      </c>
      <c r="G1008" s="62" t="s">
        <v>2619</v>
      </c>
      <c r="H1008" s="56" t="s">
        <v>2659</v>
      </c>
      <c r="I1008">
        <v>9</v>
      </c>
    </row>
    <row r="1009" spans="1:9" x14ac:dyDescent="0.25">
      <c r="A1009" s="49">
        <v>974</v>
      </c>
      <c r="B1009" s="50">
        <v>0.01</v>
      </c>
      <c r="C1009" s="49" t="s">
        <v>2490</v>
      </c>
      <c r="D1009" s="49" t="s">
        <v>2435</v>
      </c>
      <c r="E1009" s="49" t="s">
        <v>2444</v>
      </c>
      <c r="F1009" s="49" t="s">
        <v>2567</v>
      </c>
      <c r="G1009" s="62" t="s">
        <v>2619</v>
      </c>
      <c r="H1009" s="56" t="s">
        <v>2659</v>
      </c>
      <c r="I1009">
        <v>9</v>
      </c>
    </row>
    <row r="1010" spans="1:9" x14ac:dyDescent="0.25">
      <c r="A1010" s="49">
        <v>1301</v>
      </c>
      <c r="B1010" s="50">
        <v>0.01</v>
      </c>
      <c r="C1010" s="49" t="s">
        <v>2396</v>
      </c>
      <c r="D1010" s="49" t="s">
        <v>2435</v>
      </c>
      <c r="E1010" s="49" t="s">
        <v>2444</v>
      </c>
      <c r="F1010" s="49" t="s">
        <v>2567</v>
      </c>
      <c r="G1010" s="62" t="s">
        <v>2619</v>
      </c>
      <c r="H1010" s="56" t="s">
        <v>2659</v>
      </c>
      <c r="I1010">
        <v>9</v>
      </c>
    </row>
    <row r="1011" spans="1:9" x14ac:dyDescent="0.25">
      <c r="A1011" s="49">
        <v>563</v>
      </c>
      <c r="B1011" s="50">
        <v>0.01</v>
      </c>
      <c r="C1011" s="49" t="s">
        <v>2463</v>
      </c>
      <c r="D1011" s="49" t="s">
        <v>2435</v>
      </c>
      <c r="E1011" s="49" t="s">
        <v>2428</v>
      </c>
      <c r="F1011" s="49" t="s">
        <v>2567</v>
      </c>
      <c r="G1011" s="62" t="s">
        <v>2620</v>
      </c>
      <c r="H1011" s="56" t="s">
        <v>2659</v>
      </c>
      <c r="I1011">
        <v>9</v>
      </c>
    </row>
    <row r="1012" spans="1:9" x14ac:dyDescent="0.25">
      <c r="A1012" s="49">
        <v>889</v>
      </c>
      <c r="B1012" s="50">
        <v>0.01</v>
      </c>
      <c r="C1012" s="49" t="s">
        <v>2490</v>
      </c>
      <c r="D1012" s="49" t="s">
        <v>2435</v>
      </c>
      <c r="E1012" s="49" t="s">
        <v>2428</v>
      </c>
      <c r="F1012" s="49" t="s">
        <v>2567</v>
      </c>
      <c r="G1012" s="62" t="s">
        <v>2620</v>
      </c>
      <c r="H1012" s="56" t="s">
        <v>2659</v>
      </c>
      <c r="I1012">
        <v>9</v>
      </c>
    </row>
    <row r="1013" spans="1:9" x14ac:dyDescent="0.25">
      <c r="A1013" s="49">
        <v>1216</v>
      </c>
      <c r="B1013" s="50">
        <v>0.01</v>
      </c>
      <c r="C1013" s="49" t="s">
        <v>2396</v>
      </c>
      <c r="D1013" s="49" t="s">
        <v>2435</v>
      </c>
      <c r="E1013" s="49" t="s">
        <v>2428</v>
      </c>
      <c r="F1013" s="49" t="s">
        <v>2567</v>
      </c>
      <c r="G1013" s="62" t="s">
        <v>2620</v>
      </c>
      <c r="H1013" s="56" t="s">
        <v>2659</v>
      </c>
      <c r="I1013">
        <v>9</v>
      </c>
    </row>
    <row r="1014" spans="1:9" x14ac:dyDescent="0.25">
      <c r="A1014" s="49">
        <v>656</v>
      </c>
      <c r="B1014" s="50">
        <v>0.01</v>
      </c>
      <c r="C1014" s="49" t="s">
        <v>2463</v>
      </c>
      <c r="D1014" s="49" t="s">
        <v>2436</v>
      </c>
      <c r="E1014" s="49" t="s">
        <v>2445</v>
      </c>
      <c r="F1014" s="49" t="s">
        <v>2568</v>
      </c>
      <c r="G1014" s="62" t="s">
        <v>2618</v>
      </c>
      <c r="H1014" s="56" t="s">
        <v>2659</v>
      </c>
      <c r="I1014">
        <v>9</v>
      </c>
    </row>
    <row r="1015" spans="1:9" x14ac:dyDescent="0.25">
      <c r="A1015" s="49">
        <v>981</v>
      </c>
      <c r="B1015" s="50">
        <v>0.01</v>
      </c>
      <c r="C1015" s="49" t="s">
        <v>2490</v>
      </c>
      <c r="D1015" s="49" t="s">
        <v>2436</v>
      </c>
      <c r="E1015" s="49" t="s">
        <v>2445</v>
      </c>
      <c r="F1015" s="49" t="s">
        <v>2568</v>
      </c>
      <c r="G1015" s="62" t="s">
        <v>2618</v>
      </c>
      <c r="H1015" s="56" t="s">
        <v>2659</v>
      </c>
      <c r="I1015">
        <v>9</v>
      </c>
    </row>
    <row r="1016" spans="1:9" x14ac:dyDescent="0.25">
      <c r="A1016" s="49">
        <v>1308</v>
      </c>
      <c r="B1016" s="50">
        <v>0.01</v>
      </c>
      <c r="C1016" s="49" t="s">
        <v>2396</v>
      </c>
      <c r="D1016" s="49" t="s">
        <v>2436</v>
      </c>
      <c r="E1016" s="49" t="s">
        <v>2445</v>
      </c>
      <c r="F1016" s="49" t="s">
        <v>2568</v>
      </c>
      <c r="G1016" s="62" t="s">
        <v>2618</v>
      </c>
      <c r="H1016" s="56" t="s">
        <v>2659</v>
      </c>
      <c r="I1016">
        <v>9</v>
      </c>
    </row>
    <row r="1017" spans="1:9" x14ac:dyDescent="0.25">
      <c r="A1017" s="49">
        <v>650</v>
      </c>
      <c r="B1017" s="50">
        <v>0.01</v>
      </c>
      <c r="C1017" s="49" t="s">
        <v>2463</v>
      </c>
      <c r="D1017" s="49" t="s">
        <v>2436</v>
      </c>
      <c r="E1017" s="49" t="s">
        <v>2444</v>
      </c>
      <c r="F1017" s="49" t="s">
        <v>2568</v>
      </c>
      <c r="G1017" s="62" t="s">
        <v>2619</v>
      </c>
      <c r="H1017" s="56" t="s">
        <v>2659</v>
      </c>
      <c r="I1017">
        <v>9</v>
      </c>
    </row>
    <row r="1018" spans="1:9" x14ac:dyDescent="0.25">
      <c r="A1018" s="49">
        <v>975</v>
      </c>
      <c r="B1018" s="50">
        <v>0.01</v>
      </c>
      <c r="C1018" s="49" t="s">
        <v>2490</v>
      </c>
      <c r="D1018" s="49" t="s">
        <v>2436</v>
      </c>
      <c r="E1018" s="49" t="s">
        <v>2444</v>
      </c>
      <c r="F1018" s="49" t="s">
        <v>2568</v>
      </c>
      <c r="G1018" s="62" t="s">
        <v>2619</v>
      </c>
      <c r="H1018" s="56" t="s">
        <v>2659</v>
      </c>
      <c r="I1018">
        <v>9</v>
      </c>
    </row>
    <row r="1019" spans="1:9" x14ac:dyDescent="0.25">
      <c r="A1019" s="49">
        <v>1302</v>
      </c>
      <c r="B1019" s="50">
        <v>0.01</v>
      </c>
      <c r="C1019" s="49" t="s">
        <v>2396</v>
      </c>
      <c r="D1019" s="49" t="s">
        <v>2436</v>
      </c>
      <c r="E1019" s="49" t="s">
        <v>2444</v>
      </c>
      <c r="F1019" s="49" t="s">
        <v>2568</v>
      </c>
      <c r="G1019" s="62" t="s">
        <v>2619</v>
      </c>
      <c r="H1019" s="56" t="s">
        <v>2659</v>
      </c>
      <c r="I1019">
        <v>9</v>
      </c>
    </row>
    <row r="1020" spans="1:9" x14ac:dyDescent="0.25">
      <c r="A1020" s="49">
        <v>564</v>
      </c>
      <c r="B1020" s="50">
        <v>0.01</v>
      </c>
      <c r="C1020" s="49" t="s">
        <v>2463</v>
      </c>
      <c r="D1020" s="49" t="s">
        <v>2436</v>
      </c>
      <c r="E1020" s="49" t="s">
        <v>2428</v>
      </c>
      <c r="F1020" s="49" t="s">
        <v>2568</v>
      </c>
      <c r="G1020" s="62" t="s">
        <v>2620</v>
      </c>
      <c r="H1020" s="56" t="s">
        <v>2659</v>
      </c>
      <c r="I1020">
        <v>9</v>
      </c>
    </row>
    <row r="1021" spans="1:9" x14ac:dyDescent="0.25">
      <c r="A1021" s="49">
        <v>890</v>
      </c>
      <c r="B1021" s="50">
        <v>0.01</v>
      </c>
      <c r="C1021" s="49" t="s">
        <v>2490</v>
      </c>
      <c r="D1021" s="49" t="s">
        <v>2436</v>
      </c>
      <c r="E1021" s="49" t="s">
        <v>2428</v>
      </c>
      <c r="F1021" s="49" t="s">
        <v>2568</v>
      </c>
      <c r="G1021" s="62" t="s">
        <v>2620</v>
      </c>
      <c r="H1021" s="56" t="s">
        <v>2659</v>
      </c>
      <c r="I1021">
        <v>9</v>
      </c>
    </row>
    <row r="1022" spans="1:9" x14ac:dyDescent="0.25">
      <c r="A1022" s="49">
        <v>1217</v>
      </c>
      <c r="B1022" s="50">
        <v>0.01</v>
      </c>
      <c r="C1022" s="49" t="s">
        <v>2396</v>
      </c>
      <c r="D1022" s="49" t="s">
        <v>2436</v>
      </c>
      <c r="E1022" s="49" t="s">
        <v>2428</v>
      </c>
      <c r="F1022" s="49" t="s">
        <v>2568</v>
      </c>
      <c r="G1022" s="62" t="s">
        <v>2620</v>
      </c>
      <c r="H1022" s="56" t="s">
        <v>2659</v>
      </c>
      <c r="I1022">
        <v>9</v>
      </c>
    </row>
    <row r="1023" spans="1:9" x14ac:dyDescent="0.25">
      <c r="A1023" s="49">
        <v>657</v>
      </c>
      <c r="B1023" s="50">
        <v>0.01</v>
      </c>
      <c r="C1023" s="49" t="s">
        <v>2463</v>
      </c>
      <c r="D1023" s="49" t="s">
        <v>2440</v>
      </c>
      <c r="E1023" s="49" t="s">
        <v>2445</v>
      </c>
      <c r="F1023" s="49" t="s">
        <v>2581</v>
      </c>
      <c r="G1023" s="62" t="s">
        <v>2618</v>
      </c>
      <c r="H1023" s="56" t="s">
        <v>2659</v>
      </c>
      <c r="I1023">
        <v>9</v>
      </c>
    </row>
    <row r="1024" spans="1:9" x14ac:dyDescent="0.25">
      <c r="A1024" s="49">
        <v>982</v>
      </c>
      <c r="B1024" s="50">
        <v>0.01</v>
      </c>
      <c r="C1024" s="49" t="s">
        <v>2490</v>
      </c>
      <c r="D1024" s="49" t="s">
        <v>2440</v>
      </c>
      <c r="E1024" s="49" t="s">
        <v>2445</v>
      </c>
      <c r="F1024" s="49" t="s">
        <v>2581</v>
      </c>
      <c r="G1024" s="62" t="s">
        <v>2618</v>
      </c>
      <c r="H1024" s="56" t="s">
        <v>2659</v>
      </c>
      <c r="I1024">
        <v>9</v>
      </c>
    </row>
    <row r="1025" spans="1:9" x14ac:dyDescent="0.25">
      <c r="A1025" s="49">
        <v>1309</v>
      </c>
      <c r="B1025" s="50">
        <v>0.01</v>
      </c>
      <c r="C1025" s="49" t="s">
        <v>2396</v>
      </c>
      <c r="D1025" s="49" t="s">
        <v>2440</v>
      </c>
      <c r="E1025" s="49" t="s">
        <v>2445</v>
      </c>
      <c r="F1025" s="49" t="s">
        <v>2581</v>
      </c>
      <c r="G1025" s="62" t="s">
        <v>2618</v>
      </c>
      <c r="H1025" s="56" t="s">
        <v>2659</v>
      </c>
      <c r="I1025">
        <v>9</v>
      </c>
    </row>
    <row r="1026" spans="1:9" x14ac:dyDescent="0.25">
      <c r="A1026" s="49">
        <v>651</v>
      </c>
      <c r="B1026" s="50">
        <v>0.01</v>
      </c>
      <c r="C1026" s="49" t="s">
        <v>2463</v>
      </c>
      <c r="D1026" s="49" t="s">
        <v>2440</v>
      </c>
      <c r="E1026" s="49" t="s">
        <v>2444</v>
      </c>
      <c r="F1026" s="49" t="s">
        <v>2581</v>
      </c>
      <c r="G1026" s="62" t="s">
        <v>2619</v>
      </c>
      <c r="H1026" s="56" t="s">
        <v>2659</v>
      </c>
      <c r="I1026">
        <v>9</v>
      </c>
    </row>
    <row r="1027" spans="1:9" x14ac:dyDescent="0.25">
      <c r="A1027" s="49">
        <v>976</v>
      </c>
      <c r="B1027" s="50">
        <v>0.01</v>
      </c>
      <c r="C1027" s="49" t="s">
        <v>2490</v>
      </c>
      <c r="D1027" s="49" t="s">
        <v>2440</v>
      </c>
      <c r="E1027" s="49" t="s">
        <v>2444</v>
      </c>
      <c r="F1027" s="49" t="s">
        <v>2581</v>
      </c>
      <c r="G1027" s="62" t="s">
        <v>2619</v>
      </c>
      <c r="H1027" s="56" t="s">
        <v>2659</v>
      </c>
      <c r="I1027">
        <v>9</v>
      </c>
    </row>
    <row r="1028" spans="1:9" x14ac:dyDescent="0.25">
      <c r="A1028" s="49">
        <v>1303</v>
      </c>
      <c r="B1028" s="50">
        <v>0.01</v>
      </c>
      <c r="C1028" s="49" t="s">
        <v>2396</v>
      </c>
      <c r="D1028" s="49" t="s">
        <v>2440</v>
      </c>
      <c r="E1028" s="49" t="s">
        <v>2444</v>
      </c>
      <c r="F1028" s="49" t="s">
        <v>2581</v>
      </c>
      <c r="G1028" s="62" t="s">
        <v>2619</v>
      </c>
      <c r="H1028" s="56" t="s">
        <v>2659</v>
      </c>
      <c r="I1028">
        <v>9</v>
      </c>
    </row>
    <row r="1029" spans="1:9" x14ac:dyDescent="0.25">
      <c r="A1029" s="49">
        <v>565</v>
      </c>
      <c r="B1029" s="50">
        <v>0.01</v>
      </c>
      <c r="C1029" s="49" t="s">
        <v>2463</v>
      </c>
      <c r="D1029" s="49" t="s">
        <v>2440</v>
      </c>
      <c r="E1029" s="49" t="s">
        <v>2428</v>
      </c>
      <c r="F1029" s="49" t="s">
        <v>2581</v>
      </c>
      <c r="G1029" s="62" t="s">
        <v>2620</v>
      </c>
      <c r="H1029" s="56" t="s">
        <v>2659</v>
      </c>
      <c r="I1029">
        <v>9</v>
      </c>
    </row>
    <row r="1030" spans="1:9" x14ac:dyDescent="0.25">
      <c r="A1030" s="49">
        <v>891</v>
      </c>
      <c r="B1030" s="50">
        <v>0.01</v>
      </c>
      <c r="C1030" s="49" t="s">
        <v>2490</v>
      </c>
      <c r="D1030" s="49" t="s">
        <v>2440</v>
      </c>
      <c r="E1030" s="49" t="s">
        <v>2428</v>
      </c>
      <c r="F1030" s="49" t="s">
        <v>2581</v>
      </c>
      <c r="G1030" s="62" t="s">
        <v>2620</v>
      </c>
      <c r="H1030" s="56" t="s">
        <v>2659</v>
      </c>
      <c r="I1030">
        <v>9</v>
      </c>
    </row>
    <row r="1031" spans="1:9" x14ac:dyDescent="0.25">
      <c r="A1031" s="49">
        <v>1218</v>
      </c>
      <c r="B1031" s="50">
        <v>0.01</v>
      </c>
      <c r="C1031" s="49" t="s">
        <v>2396</v>
      </c>
      <c r="D1031" s="49" t="s">
        <v>2440</v>
      </c>
      <c r="E1031" s="49" t="s">
        <v>2428</v>
      </c>
      <c r="F1031" s="49" t="s">
        <v>2581</v>
      </c>
      <c r="G1031" s="62" t="s">
        <v>2620</v>
      </c>
      <c r="H1031" s="56" t="s">
        <v>2659</v>
      </c>
      <c r="I1031">
        <v>9</v>
      </c>
    </row>
    <row r="1032" spans="1:9" x14ac:dyDescent="0.25">
      <c r="A1032" s="49">
        <v>673</v>
      </c>
      <c r="B1032" s="50">
        <v>0.01</v>
      </c>
      <c r="C1032" s="49" t="s">
        <v>2463</v>
      </c>
      <c r="D1032" s="49" t="s">
        <v>2440</v>
      </c>
      <c r="E1032" s="49" t="s">
        <v>2452</v>
      </c>
      <c r="F1032" s="49" t="s">
        <v>2581</v>
      </c>
      <c r="G1032" s="62" t="s">
        <v>2592</v>
      </c>
      <c r="H1032" s="56" t="s">
        <v>2659</v>
      </c>
      <c r="I1032">
        <v>9</v>
      </c>
    </row>
    <row r="1033" spans="1:9" x14ac:dyDescent="0.25">
      <c r="A1033" s="49">
        <v>1002</v>
      </c>
      <c r="B1033" s="50">
        <v>0.01</v>
      </c>
      <c r="C1033" s="49" t="s">
        <v>2490</v>
      </c>
      <c r="D1033" s="49" t="s">
        <v>2440</v>
      </c>
      <c r="E1033" s="49" t="s">
        <v>2452</v>
      </c>
      <c r="F1033" s="49" t="s">
        <v>2581</v>
      </c>
      <c r="G1033" s="62" t="s">
        <v>2592</v>
      </c>
      <c r="H1033" s="56" t="s">
        <v>2659</v>
      </c>
      <c r="I1033">
        <v>9</v>
      </c>
    </row>
    <row r="1034" spans="1:9" x14ac:dyDescent="0.25">
      <c r="A1034" s="49">
        <v>1329</v>
      </c>
      <c r="B1034" s="50">
        <v>0.01</v>
      </c>
      <c r="C1034" s="49" t="s">
        <v>2396</v>
      </c>
      <c r="D1034" s="49" t="s">
        <v>2440</v>
      </c>
      <c r="E1034" s="49" t="s">
        <v>2452</v>
      </c>
      <c r="F1034" s="49" t="s">
        <v>2581</v>
      </c>
      <c r="G1034" s="62" t="s">
        <v>2592</v>
      </c>
      <c r="H1034" s="56" t="s">
        <v>2659</v>
      </c>
      <c r="I1034">
        <v>9</v>
      </c>
    </row>
    <row r="1035" spans="1:9" x14ac:dyDescent="0.25">
      <c r="A1035" s="49">
        <v>470</v>
      </c>
      <c r="B1035" s="50">
        <v>0.01</v>
      </c>
      <c r="C1035" s="49" t="s">
        <v>2463</v>
      </c>
      <c r="D1035" s="49" t="s">
        <v>2472</v>
      </c>
      <c r="E1035" s="49" t="s">
        <v>2457</v>
      </c>
      <c r="F1035" s="49" t="s">
        <v>2646</v>
      </c>
      <c r="G1035" s="55" t="s">
        <v>2647</v>
      </c>
      <c r="H1035" s="56" t="s">
        <v>2662</v>
      </c>
      <c r="I1035">
        <v>10</v>
      </c>
    </row>
    <row r="1036" spans="1:9" x14ac:dyDescent="0.25">
      <c r="A1036" s="49">
        <v>811</v>
      </c>
      <c r="B1036" s="50">
        <v>0.01</v>
      </c>
      <c r="C1036" s="49" t="s">
        <v>2490</v>
      </c>
      <c r="D1036" s="49" t="s">
        <v>2472</v>
      </c>
      <c r="E1036" s="49" t="s">
        <v>2457</v>
      </c>
      <c r="F1036" s="49" t="s">
        <v>2646</v>
      </c>
      <c r="G1036" s="55" t="s">
        <v>2647</v>
      </c>
      <c r="H1036" s="56" t="s">
        <v>2662</v>
      </c>
      <c r="I1036">
        <v>10</v>
      </c>
    </row>
    <row r="1037" spans="1:9" x14ac:dyDescent="0.25">
      <c r="A1037" s="49">
        <v>1140</v>
      </c>
      <c r="B1037" s="50">
        <v>0.01</v>
      </c>
      <c r="C1037" s="49" t="s">
        <v>2396</v>
      </c>
      <c r="D1037" s="49" t="s">
        <v>2472</v>
      </c>
      <c r="E1037" s="49" t="s">
        <v>2457</v>
      </c>
      <c r="F1037" s="49" t="s">
        <v>2646</v>
      </c>
      <c r="G1037" s="55" t="s">
        <v>2647</v>
      </c>
      <c r="H1037" s="56" t="s">
        <v>2662</v>
      </c>
      <c r="I1037">
        <v>10</v>
      </c>
    </row>
    <row r="1038" spans="1:9" x14ac:dyDescent="0.25">
      <c r="A1038" s="49">
        <v>471</v>
      </c>
      <c r="B1038" s="50">
        <v>0.01</v>
      </c>
      <c r="C1038" s="49" t="s">
        <v>2463</v>
      </c>
      <c r="D1038" s="49" t="s">
        <v>2472</v>
      </c>
      <c r="E1038" s="49" t="s">
        <v>2473</v>
      </c>
      <c r="F1038" s="49" t="s">
        <v>2646</v>
      </c>
      <c r="G1038" s="62" t="s">
        <v>2648</v>
      </c>
      <c r="H1038" s="56" t="s">
        <v>2662</v>
      </c>
      <c r="I1038">
        <v>10</v>
      </c>
    </row>
    <row r="1039" spans="1:9" x14ac:dyDescent="0.25">
      <c r="A1039" s="49">
        <v>812</v>
      </c>
      <c r="B1039" s="50">
        <v>0.01</v>
      </c>
      <c r="C1039" s="49" t="s">
        <v>2490</v>
      </c>
      <c r="D1039" s="49" t="s">
        <v>2472</v>
      </c>
      <c r="E1039" s="49" t="s">
        <v>2473</v>
      </c>
      <c r="F1039" s="49" t="s">
        <v>2646</v>
      </c>
      <c r="G1039" s="62" t="s">
        <v>2648</v>
      </c>
      <c r="H1039" s="56" t="s">
        <v>2662</v>
      </c>
      <c r="I1039">
        <v>10</v>
      </c>
    </row>
    <row r="1040" spans="1:9" x14ac:dyDescent="0.25">
      <c r="A1040" s="49">
        <v>1141</v>
      </c>
      <c r="B1040" s="50">
        <v>0.01</v>
      </c>
      <c r="C1040" s="49" t="s">
        <v>2396</v>
      </c>
      <c r="D1040" s="49" t="s">
        <v>2472</v>
      </c>
      <c r="E1040" s="49" t="s">
        <v>2473</v>
      </c>
      <c r="F1040" s="49" t="s">
        <v>2646</v>
      </c>
      <c r="G1040" s="62" t="s">
        <v>2648</v>
      </c>
      <c r="H1040" s="56" t="s">
        <v>2662</v>
      </c>
      <c r="I1040">
        <v>10</v>
      </c>
    </row>
    <row r="1041" spans="1:9" x14ac:dyDescent="0.25">
      <c r="A1041" s="49">
        <v>381</v>
      </c>
      <c r="B1041" s="50">
        <v>0.01</v>
      </c>
      <c r="C1041" s="49" t="s">
        <v>2396</v>
      </c>
      <c r="D1041" s="49" t="s">
        <v>2457</v>
      </c>
      <c r="E1041" s="49" t="s">
        <v>2458</v>
      </c>
      <c r="F1041" s="49" t="s">
        <v>2647</v>
      </c>
      <c r="G1041" s="62" t="s">
        <v>2649</v>
      </c>
      <c r="H1041" s="56" t="s">
        <v>2662</v>
      </c>
      <c r="I1041">
        <v>10</v>
      </c>
    </row>
    <row r="1042" spans="1:9" x14ac:dyDescent="0.25">
      <c r="A1042" s="49">
        <v>1568</v>
      </c>
      <c r="B1042" s="50">
        <v>0.01</v>
      </c>
      <c r="C1042" s="49" t="s">
        <v>2463</v>
      </c>
      <c r="D1042" s="49" t="s">
        <v>2457</v>
      </c>
      <c r="E1042" s="49" t="s">
        <v>2458</v>
      </c>
      <c r="F1042" s="49" t="s">
        <v>2647</v>
      </c>
      <c r="G1042" s="62" t="s">
        <v>2649</v>
      </c>
      <c r="H1042" s="56" t="s">
        <v>2662</v>
      </c>
      <c r="I1042">
        <v>10</v>
      </c>
    </row>
    <row r="1043" spans="1:9" x14ac:dyDescent="0.25">
      <c r="A1043" s="49">
        <v>1728</v>
      </c>
      <c r="B1043" s="50">
        <v>0.01</v>
      </c>
      <c r="C1043" s="49" t="s">
        <v>2490</v>
      </c>
      <c r="D1043" s="49" t="s">
        <v>2457</v>
      </c>
      <c r="E1043" s="49" t="s">
        <v>2458</v>
      </c>
      <c r="F1043" s="49" t="s">
        <v>2647</v>
      </c>
      <c r="G1043" s="62" t="s">
        <v>2649</v>
      </c>
      <c r="H1043" s="56" t="s">
        <v>2662</v>
      </c>
      <c r="I1043">
        <v>10</v>
      </c>
    </row>
    <row r="1044" spans="1:9" x14ac:dyDescent="0.25">
      <c r="A1044" s="49">
        <v>472</v>
      </c>
      <c r="B1044" s="50">
        <v>0.01</v>
      </c>
      <c r="C1044" s="49" t="s">
        <v>2463</v>
      </c>
      <c r="D1044" s="49" t="s">
        <v>2458</v>
      </c>
      <c r="E1044" s="49" t="s">
        <v>2473</v>
      </c>
      <c r="F1044" s="63" t="s">
        <v>2649</v>
      </c>
      <c r="G1044" s="62" t="s">
        <v>2648</v>
      </c>
      <c r="H1044" s="56" t="s">
        <v>2662</v>
      </c>
      <c r="I1044">
        <v>10</v>
      </c>
    </row>
    <row r="1045" spans="1:9" x14ac:dyDescent="0.25">
      <c r="A1045" s="49">
        <v>813</v>
      </c>
      <c r="B1045" s="50">
        <v>0.01</v>
      </c>
      <c r="C1045" s="49" t="s">
        <v>2490</v>
      </c>
      <c r="D1045" s="49" t="s">
        <v>2458</v>
      </c>
      <c r="E1045" s="49" t="s">
        <v>2473</v>
      </c>
      <c r="F1045" s="63" t="s">
        <v>2649</v>
      </c>
      <c r="G1045" s="62" t="s">
        <v>2648</v>
      </c>
      <c r="H1045" s="56" t="s">
        <v>2662</v>
      </c>
      <c r="I1045">
        <v>10</v>
      </c>
    </row>
    <row r="1046" spans="1:9" x14ac:dyDescent="0.25">
      <c r="A1046" s="49">
        <v>1142</v>
      </c>
      <c r="B1046" s="50">
        <v>0.01</v>
      </c>
      <c r="C1046" s="49" t="s">
        <v>2396</v>
      </c>
      <c r="D1046" s="49" t="s">
        <v>2458</v>
      </c>
      <c r="E1046" s="49" t="s">
        <v>2473</v>
      </c>
      <c r="F1046" s="63" t="s">
        <v>2649</v>
      </c>
      <c r="G1046" s="62" t="s">
        <v>2648</v>
      </c>
      <c r="H1046" s="56" t="s">
        <v>2662</v>
      </c>
      <c r="I1046">
        <v>10</v>
      </c>
    </row>
    <row r="1047" spans="1:9" ht="25.5" x14ac:dyDescent="0.25">
      <c r="A1047" s="49">
        <v>364</v>
      </c>
      <c r="B1047" s="50">
        <v>0.01</v>
      </c>
      <c r="C1047" s="49" t="s">
        <v>2396</v>
      </c>
      <c r="D1047" s="49" t="s">
        <v>2437</v>
      </c>
      <c r="E1047" s="49" t="s">
        <v>2448</v>
      </c>
      <c r="F1047" s="49" t="s">
        <v>2549</v>
      </c>
      <c r="G1047" s="73" t="s">
        <v>2551</v>
      </c>
      <c r="H1047" s="56" t="s">
        <v>2663</v>
      </c>
      <c r="I1047">
        <v>11</v>
      </c>
    </row>
    <row r="1048" spans="1:9" ht="25.5" x14ac:dyDescent="0.25">
      <c r="A1048" s="49">
        <v>366</v>
      </c>
      <c r="B1048" s="50">
        <v>0.01</v>
      </c>
      <c r="C1048" s="49" t="s">
        <v>2396</v>
      </c>
      <c r="D1048" s="49" t="s">
        <v>2437</v>
      </c>
      <c r="E1048" s="49" t="s">
        <v>2450</v>
      </c>
      <c r="F1048" s="49" t="s">
        <v>2549</v>
      </c>
      <c r="G1048" s="73" t="s">
        <v>2550</v>
      </c>
      <c r="H1048" s="56" t="s">
        <v>2663</v>
      </c>
      <c r="I1048">
        <v>11</v>
      </c>
    </row>
    <row r="1049" spans="1:9" ht="25.5" x14ac:dyDescent="0.25">
      <c r="A1049" s="49">
        <v>342</v>
      </c>
      <c r="B1049" s="50">
        <v>0.01</v>
      </c>
      <c r="C1049" s="49" t="s">
        <v>2396</v>
      </c>
      <c r="D1049" s="49" t="s">
        <v>2437</v>
      </c>
      <c r="E1049" s="49" t="s">
        <v>2438</v>
      </c>
      <c r="F1049" s="49" t="s">
        <v>2549</v>
      </c>
      <c r="G1049" s="73" t="s">
        <v>2552</v>
      </c>
      <c r="H1049" s="56" t="s">
        <v>2663</v>
      </c>
      <c r="I1049">
        <v>11</v>
      </c>
    </row>
    <row r="1050" spans="1:9" ht="25.5" x14ac:dyDescent="0.25">
      <c r="A1050" s="49">
        <v>367</v>
      </c>
      <c r="B1050" s="50">
        <v>0.01</v>
      </c>
      <c r="C1050" s="49" t="s">
        <v>2396</v>
      </c>
      <c r="D1050" s="49" t="s">
        <v>2437</v>
      </c>
      <c r="E1050" s="49" t="s">
        <v>2451</v>
      </c>
      <c r="F1050" s="49" t="s">
        <v>2549</v>
      </c>
      <c r="G1050" s="73" t="s">
        <v>2553</v>
      </c>
      <c r="H1050" s="56" t="s">
        <v>2663</v>
      </c>
      <c r="I1050">
        <v>11</v>
      </c>
    </row>
    <row r="1051" spans="1:9" ht="25.5" x14ac:dyDescent="0.25">
      <c r="A1051" s="49">
        <v>343</v>
      </c>
      <c r="B1051" s="50">
        <v>0.01</v>
      </c>
      <c r="C1051" s="49" t="s">
        <v>2396</v>
      </c>
      <c r="D1051" s="49" t="s">
        <v>2437</v>
      </c>
      <c r="E1051" s="49" t="s">
        <v>2439</v>
      </c>
      <c r="F1051" s="49" t="s">
        <v>2549</v>
      </c>
      <c r="G1051" s="62" t="s">
        <v>2554</v>
      </c>
      <c r="H1051" s="56" t="s">
        <v>2663</v>
      </c>
      <c r="I1051">
        <v>11</v>
      </c>
    </row>
    <row r="1052" spans="1:9" ht="25.5" x14ac:dyDescent="0.25">
      <c r="A1052" s="49">
        <v>359</v>
      </c>
      <c r="B1052" s="50">
        <v>0.01</v>
      </c>
      <c r="C1052" s="49" t="s">
        <v>2396</v>
      </c>
      <c r="D1052" s="49" t="s">
        <v>2437</v>
      </c>
      <c r="E1052" s="49" t="s">
        <v>2447</v>
      </c>
      <c r="F1052" s="49" t="s">
        <v>2549</v>
      </c>
      <c r="G1052" s="62" t="s">
        <v>2555</v>
      </c>
      <c r="H1052" s="56" t="s">
        <v>2663</v>
      </c>
      <c r="I1052">
        <v>11</v>
      </c>
    </row>
    <row r="1053" spans="1:9" ht="26.25" x14ac:dyDescent="0.25">
      <c r="A1053" s="49">
        <v>365</v>
      </c>
      <c r="B1053" s="50">
        <v>0.01</v>
      </c>
      <c r="C1053" s="49" t="s">
        <v>2396</v>
      </c>
      <c r="D1053" s="49" t="s">
        <v>2437</v>
      </c>
      <c r="E1053" s="49" t="s">
        <v>2449</v>
      </c>
      <c r="F1053" s="49" t="s">
        <v>2549</v>
      </c>
      <c r="G1053" s="62" t="s">
        <v>2556</v>
      </c>
      <c r="H1053" s="56" t="s">
        <v>2663</v>
      </c>
      <c r="I1053">
        <v>11</v>
      </c>
    </row>
    <row r="1054" spans="1:9" x14ac:dyDescent="0.25">
      <c r="A1054" s="49">
        <v>1405</v>
      </c>
      <c r="B1054" s="50">
        <v>0.01</v>
      </c>
      <c r="C1054" s="49" t="s">
        <v>2390</v>
      </c>
      <c r="D1054" s="49" t="s">
        <v>2505</v>
      </c>
      <c r="E1054" s="49" t="s">
        <v>2502</v>
      </c>
      <c r="F1054" s="49" t="s">
        <v>2621</v>
      </c>
      <c r="G1054" s="62" t="s">
        <v>2623</v>
      </c>
      <c r="H1054" s="56" t="s">
        <v>2663</v>
      </c>
      <c r="I1054">
        <v>11</v>
      </c>
    </row>
    <row r="1055" spans="1:9" x14ac:dyDescent="0.25">
      <c r="A1055" s="49">
        <v>1402</v>
      </c>
      <c r="B1055" s="50">
        <v>0.01</v>
      </c>
      <c r="C1055" s="49" t="s">
        <v>2390</v>
      </c>
      <c r="D1055" s="49" t="s">
        <v>2505</v>
      </c>
      <c r="E1055" s="49" t="s">
        <v>2507</v>
      </c>
      <c r="F1055" s="49" t="s">
        <v>2621</v>
      </c>
      <c r="G1055" s="62" t="s">
        <v>2624</v>
      </c>
      <c r="H1055" s="56" t="s">
        <v>2663</v>
      </c>
      <c r="I1055">
        <v>11</v>
      </c>
    </row>
    <row r="1056" spans="1:9" x14ac:dyDescent="0.25">
      <c r="A1056" s="49">
        <v>1400</v>
      </c>
      <c r="B1056" s="50">
        <v>0.01</v>
      </c>
      <c r="C1056" s="49" t="s">
        <v>2390</v>
      </c>
      <c r="D1056" s="49" t="s">
        <v>2505</v>
      </c>
      <c r="E1056" s="49" t="s">
        <v>2506</v>
      </c>
      <c r="F1056" s="49" t="s">
        <v>2621</v>
      </c>
      <c r="G1056" s="62" t="s">
        <v>2625</v>
      </c>
      <c r="H1056" s="56" t="s">
        <v>2663</v>
      </c>
      <c r="I1056">
        <v>11</v>
      </c>
    </row>
    <row r="1057" spans="1:9" x14ac:dyDescent="0.25">
      <c r="A1057" s="49">
        <v>1398</v>
      </c>
      <c r="B1057" s="50">
        <v>0.01</v>
      </c>
      <c r="C1057" s="49" t="s">
        <v>2390</v>
      </c>
      <c r="D1057" s="49" t="s">
        <v>2505</v>
      </c>
      <c r="E1057" s="49" t="s">
        <v>2503</v>
      </c>
      <c r="F1057" s="49" t="s">
        <v>2621</v>
      </c>
      <c r="G1057" s="62" t="s">
        <v>2626</v>
      </c>
      <c r="H1057" s="56" t="s">
        <v>2663</v>
      </c>
      <c r="I1057">
        <v>11</v>
      </c>
    </row>
    <row r="1058" spans="1:9" x14ac:dyDescent="0.25">
      <c r="A1058" s="49">
        <v>1404</v>
      </c>
      <c r="B1058" s="50">
        <v>0.01</v>
      </c>
      <c r="C1058" s="49" t="s">
        <v>2390</v>
      </c>
      <c r="D1058" s="49" t="s">
        <v>2504</v>
      </c>
      <c r="E1058" s="49" t="s">
        <v>2502</v>
      </c>
      <c r="F1058" s="49" t="s">
        <v>2622</v>
      </c>
      <c r="G1058" s="62" t="s">
        <v>2623</v>
      </c>
      <c r="H1058" s="56" t="s">
        <v>2663</v>
      </c>
      <c r="I1058">
        <v>11</v>
      </c>
    </row>
    <row r="1059" spans="1:9" x14ac:dyDescent="0.25">
      <c r="A1059" s="49">
        <v>1401</v>
      </c>
      <c r="B1059" s="50">
        <v>0.01</v>
      </c>
      <c r="C1059" s="49" t="s">
        <v>2390</v>
      </c>
      <c r="D1059" s="49" t="s">
        <v>2504</v>
      </c>
      <c r="E1059" s="49" t="s">
        <v>2507</v>
      </c>
      <c r="F1059" s="49" t="s">
        <v>2622</v>
      </c>
      <c r="G1059" s="62" t="s">
        <v>2624</v>
      </c>
      <c r="H1059" s="56" t="s">
        <v>2663</v>
      </c>
      <c r="I1059">
        <v>11</v>
      </c>
    </row>
    <row r="1060" spans="1:9" x14ac:dyDescent="0.25">
      <c r="A1060" s="49">
        <v>1399</v>
      </c>
      <c r="B1060" s="50">
        <v>0.01</v>
      </c>
      <c r="C1060" s="49" t="s">
        <v>2390</v>
      </c>
      <c r="D1060" s="55" t="s">
        <v>2504</v>
      </c>
      <c r="E1060" s="55" t="s">
        <v>2506</v>
      </c>
      <c r="F1060" s="49" t="s">
        <v>2622</v>
      </c>
      <c r="G1060" s="62" t="s">
        <v>2625</v>
      </c>
      <c r="H1060" s="56" t="s">
        <v>2663</v>
      </c>
      <c r="I1060">
        <v>11</v>
      </c>
    </row>
    <row r="1061" spans="1:9" x14ac:dyDescent="0.25">
      <c r="A1061" s="49">
        <v>1397</v>
      </c>
      <c r="B1061" s="50">
        <v>0.01</v>
      </c>
      <c r="C1061" s="49" t="s">
        <v>2390</v>
      </c>
      <c r="D1061" s="49" t="s">
        <v>2504</v>
      </c>
      <c r="E1061" s="49" t="s">
        <v>2503</v>
      </c>
      <c r="F1061" s="49" t="s">
        <v>2622</v>
      </c>
      <c r="G1061" s="62" t="s">
        <v>2626</v>
      </c>
      <c r="H1061" s="56" t="s">
        <v>2663</v>
      </c>
      <c r="I1061">
        <v>11</v>
      </c>
    </row>
    <row r="1062" spans="1:9" ht="25.5" x14ac:dyDescent="0.25">
      <c r="A1062" s="49">
        <v>182</v>
      </c>
      <c r="B1062" s="50">
        <v>0.01</v>
      </c>
      <c r="C1062" s="49" t="s">
        <v>2390</v>
      </c>
      <c r="D1062" s="49" t="s">
        <v>2391</v>
      </c>
      <c r="E1062" s="49" t="s">
        <v>2392</v>
      </c>
      <c r="F1062" s="49" t="s">
        <v>2627</v>
      </c>
      <c r="G1062" s="55" t="s">
        <v>2628</v>
      </c>
      <c r="H1062" s="56" t="s">
        <v>2663</v>
      </c>
      <c r="I1062">
        <v>11</v>
      </c>
    </row>
    <row r="1063" spans="1:9" ht="25.5" x14ac:dyDescent="0.25">
      <c r="A1063" s="49">
        <v>186</v>
      </c>
      <c r="B1063" s="50">
        <v>0.01</v>
      </c>
      <c r="C1063" s="49" t="s">
        <v>2390</v>
      </c>
      <c r="D1063" s="49" t="s">
        <v>2391</v>
      </c>
      <c r="E1063" s="49" t="s">
        <v>2394</v>
      </c>
      <c r="F1063" s="49" t="s">
        <v>2627</v>
      </c>
      <c r="G1063" s="55" t="s">
        <v>2630</v>
      </c>
      <c r="H1063" s="56" t="s">
        <v>2663</v>
      </c>
      <c r="I1063">
        <v>11</v>
      </c>
    </row>
    <row r="1064" spans="1:9" ht="25.5" x14ac:dyDescent="0.25">
      <c r="A1064" s="49">
        <v>183</v>
      </c>
      <c r="B1064" s="50">
        <v>0.01</v>
      </c>
      <c r="C1064" s="49" t="s">
        <v>2390</v>
      </c>
      <c r="D1064" s="49" t="s">
        <v>2392</v>
      </c>
      <c r="E1064" s="49" t="s">
        <v>2393</v>
      </c>
      <c r="F1064" s="49" t="s">
        <v>2628</v>
      </c>
      <c r="G1064" s="55" t="s">
        <v>2629</v>
      </c>
      <c r="H1064" s="56" t="s">
        <v>2663</v>
      </c>
      <c r="I1064">
        <v>11</v>
      </c>
    </row>
    <row r="1065" spans="1:9" ht="25.5" x14ac:dyDescent="0.25">
      <c r="A1065" s="49">
        <v>185</v>
      </c>
      <c r="B1065" s="50">
        <v>0.01</v>
      </c>
      <c r="C1065" s="49" t="s">
        <v>2390</v>
      </c>
      <c r="D1065" s="49" t="s">
        <v>2393</v>
      </c>
      <c r="E1065" s="49" t="s">
        <v>2394</v>
      </c>
      <c r="F1065" s="49" t="s">
        <v>2629</v>
      </c>
      <c r="G1065" s="55" t="s">
        <v>2630</v>
      </c>
      <c r="H1065" s="56" t="s">
        <v>2663</v>
      </c>
      <c r="I1065">
        <v>11</v>
      </c>
    </row>
    <row r="1066" spans="1:9" x14ac:dyDescent="0.25">
      <c r="A1066" s="65">
        <v>1410</v>
      </c>
      <c r="B1066" s="66">
        <v>0.01</v>
      </c>
      <c r="C1066" s="65" t="s">
        <v>2390</v>
      </c>
      <c r="D1066" s="65" t="s">
        <v>2508</v>
      </c>
      <c r="E1066" s="65" t="s">
        <v>2509</v>
      </c>
      <c r="F1066" s="65" t="s">
        <v>2631</v>
      </c>
      <c r="G1066" s="70" t="s">
        <v>2632</v>
      </c>
      <c r="H1066" s="56" t="s">
        <v>2663</v>
      </c>
      <c r="I1066">
        <v>11</v>
      </c>
    </row>
    <row r="1067" spans="1:9" x14ac:dyDescent="0.25">
      <c r="A1067" s="65">
        <v>1411</v>
      </c>
      <c r="B1067" s="66">
        <v>0.01</v>
      </c>
      <c r="C1067" s="65" t="s">
        <v>2390</v>
      </c>
      <c r="D1067" s="65" t="s">
        <v>2508</v>
      </c>
      <c r="E1067" s="65" t="s">
        <v>2511</v>
      </c>
      <c r="F1067" s="65" t="s">
        <v>2631</v>
      </c>
      <c r="G1067" s="70" t="s">
        <v>2634</v>
      </c>
      <c r="H1067" s="56" t="s">
        <v>2663</v>
      </c>
      <c r="I1067">
        <v>11</v>
      </c>
    </row>
    <row r="1068" spans="1:9" x14ac:dyDescent="0.25">
      <c r="A1068" s="65">
        <v>1403</v>
      </c>
      <c r="B1068" s="66">
        <v>0.01</v>
      </c>
      <c r="C1068" s="65" t="s">
        <v>2390</v>
      </c>
      <c r="D1068" s="65" t="s">
        <v>2508</v>
      </c>
      <c r="E1068" s="65" t="s">
        <v>2502</v>
      </c>
      <c r="F1068" s="65" t="s">
        <v>2631</v>
      </c>
      <c r="G1068" s="67" t="s">
        <v>2623</v>
      </c>
      <c r="H1068" s="68" t="s">
        <v>2663</v>
      </c>
      <c r="I1068">
        <v>11</v>
      </c>
    </row>
    <row r="1069" spans="1:9" x14ac:dyDescent="0.25">
      <c r="A1069" s="65">
        <v>1409</v>
      </c>
      <c r="B1069" s="66">
        <v>0.01</v>
      </c>
      <c r="C1069" s="65" t="s">
        <v>2390</v>
      </c>
      <c r="D1069" s="65" t="s">
        <v>2509</v>
      </c>
      <c r="E1069" s="65" t="s">
        <v>2510</v>
      </c>
      <c r="F1069" s="65" t="s">
        <v>2632</v>
      </c>
      <c r="G1069" s="70" t="s">
        <v>2633</v>
      </c>
      <c r="H1069" s="68" t="s">
        <v>2663</v>
      </c>
      <c r="I1069">
        <v>11</v>
      </c>
    </row>
    <row r="1070" spans="1:9" x14ac:dyDescent="0.25">
      <c r="A1070" s="65">
        <v>1406</v>
      </c>
      <c r="B1070" s="66">
        <v>0.01</v>
      </c>
      <c r="C1070" s="65" t="s">
        <v>2390</v>
      </c>
      <c r="D1070" s="65" t="s">
        <v>2509</v>
      </c>
      <c r="E1070" s="65" t="s">
        <v>2502</v>
      </c>
      <c r="F1070" s="65" t="s">
        <v>2632</v>
      </c>
      <c r="G1070" s="67" t="s">
        <v>2623</v>
      </c>
      <c r="H1070" s="68" t="s">
        <v>2663</v>
      </c>
      <c r="I1070">
        <v>11</v>
      </c>
    </row>
    <row r="1071" spans="1:9" x14ac:dyDescent="0.25">
      <c r="A1071" s="65">
        <v>1412</v>
      </c>
      <c r="B1071" s="66">
        <v>0.01</v>
      </c>
      <c r="C1071" s="65" t="s">
        <v>2390</v>
      </c>
      <c r="D1071" s="65" t="s">
        <v>2510</v>
      </c>
      <c r="E1071" s="65" t="s">
        <v>2511</v>
      </c>
      <c r="F1071" s="65" t="s">
        <v>2633</v>
      </c>
      <c r="G1071" s="70" t="s">
        <v>2634</v>
      </c>
      <c r="H1071" s="68" t="s">
        <v>2663</v>
      </c>
      <c r="I1071">
        <v>11</v>
      </c>
    </row>
    <row r="1072" spans="1:9" x14ac:dyDescent="0.25">
      <c r="A1072" s="65">
        <v>1407</v>
      </c>
      <c r="B1072" s="66">
        <v>0.01</v>
      </c>
      <c r="C1072" s="65" t="s">
        <v>2390</v>
      </c>
      <c r="D1072" s="65" t="s">
        <v>2510</v>
      </c>
      <c r="E1072" s="65" t="s">
        <v>2502</v>
      </c>
      <c r="F1072" s="65" t="s">
        <v>2633</v>
      </c>
      <c r="G1072" s="67" t="s">
        <v>2623</v>
      </c>
      <c r="H1072" s="68" t="s">
        <v>2663</v>
      </c>
      <c r="I1072">
        <v>11</v>
      </c>
    </row>
    <row r="1073" spans="1:9" x14ac:dyDescent="0.25">
      <c r="A1073" s="65">
        <v>1408</v>
      </c>
      <c r="B1073" s="66">
        <v>0.01</v>
      </c>
      <c r="C1073" s="65" t="s">
        <v>2390</v>
      </c>
      <c r="D1073" s="65" t="s">
        <v>2511</v>
      </c>
      <c r="E1073" s="65" t="s">
        <v>2502</v>
      </c>
      <c r="F1073" s="65" t="s">
        <v>2634</v>
      </c>
      <c r="G1073" s="67" t="s">
        <v>2623</v>
      </c>
      <c r="H1073" s="68" t="s">
        <v>2663</v>
      </c>
      <c r="I1073">
        <v>11</v>
      </c>
    </row>
    <row r="1074" spans="1:9" x14ac:dyDescent="0.25">
      <c r="A1074" s="49">
        <v>1396</v>
      </c>
      <c r="B1074" s="50">
        <v>0.01</v>
      </c>
      <c r="C1074" s="49" t="s">
        <v>2390</v>
      </c>
      <c r="D1074" s="49" t="s">
        <v>2502</v>
      </c>
      <c r="E1074" s="49" t="s">
        <v>2503</v>
      </c>
      <c r="F1074" s="49" t="s">
        <v>2623</v>
      </c>
      <c r="G1074" s="62" t="s">
        <v>2626</v>
      </c>
      <c r="H1074" s="56" t="s">
        <v>2663</v>
      </c>
      <c r="I1074">
        <v>11</v>
      </c>
    </row>
    <row r="1075" spans="1:9" x14ac:dyDescent="0.25">
      <c r="A1075" s="49">
        <v>168</v>
      </c>
      <c r="B1075" s="50">
        <v>0.01</v>
      </c>
      <c r="C1075" s="49" t="s">
        <v>2376</v>
      </c>
      <c r="D1075" s="49" t="s">
        <v>2388</v>
      </c>
      <c r="E1075" s="49" t="s">
        <v>2389</v>
      </c>
      <c r="F1075" s="49" t="s">
        <v>2557</v>
      </c>
      <c r="G1075" s="62" t="s">
        <v>2558</v>
      </c>
      <c r="H1075" s="56" t="s">
        <v>2654</v>
      </c>
      <c r="I1075">
        <v>12</v>
      </c>
    </row>
    <row r="1076" spans="1:9" x14ac:dyDescent="0.25">
      <c r="A1076" s="49">
        <v>187</v>
      </c>
      <c r="B1076" s="50">
        <v>0.01</v>
      </c>
      <c r="C1076" s="49" t="s">
        <v>2390</v>
      </c>
      <c r="D1076" s="49" t="s">
        <v>2388</v>
      </c>
      <c r="E1076" s="49" t="s">
        <v>2389</v>
      </c>
      <c r="F1076" s="49" t="s">
        <v>2557</v>
      </c>
      <c r="G1076" s="62" t="s">
        <v>2558</v>
      </c>
      <c r="H1076" s="56" t="s">
        <v>2654</v>
      </c>
      <c r="I1076">
        <v>12</v>
      </c>
    </row>
    <row r="1077" spans="1:9" x14ac:dyDescent="0.25">
      <c r="A1077" s="49">
        <v>255</v>
      </c>
      <c r="B1077" s="50">
        <v>0.01</v>
      </c>
      <c r="C1077" s="49" t="s">
        <v>2396</v>
      </c>
      <c r="D1077" s="49" t="s">
        <v>2409</v>
      </c>
      <c r="E1077" s="49" t="s">
        <v>2382</v>
      </c>
      <c r="F1077" s="49" t="s">
        <v>2518</v>
      </c>
      <c r="G1077" s="62" t="s">
        <v>2528</v>
      </c>
      <c r="H1077" s="56" t="s">
        <v>2651</v>
      </c>
      <c r="I1077">
        <v>13</v>
      </c>
    </row>
    <row r="1078" spans="1:9" x14ac:dyDescent="0.25">
      <c r="A1078" s="49">
        <v>1436</v>
      </c>
      <c r="B1078" s="50">
        <v>0.01</v>
      </c>
      <c r="C1078" s="49" t="s">
        <v>2463</v>
      </c>
      <c r="D1078" s="49" t="s">
        <v>2409</v>
      </c>
      <c r="E1078" s="49" t="s">
        <v>2382</v>
      </c>
      <c r="F1078" s="49" t="s">
        <v>2518</v>
      </c>
      <c r="G1078" s="62" t="s">
        <v>2528</v>
      </c>
      <c r="H1078" s="56" t="s">
        <v>2651</v>
      </c>
      <c r="I1078">
        <v>13</v>
      </c>
    </row>
    <row r="1079" spans="1:9" x14ac:dyDescent="0.25">
      <c r="A1079" s="49">
        <v>1609</v>
      </c>
      <c r="B1079" s="50">
        <v>0.01</v>
      </c>
      <c r="C1079" s="49" t="s">
        <v>2490</v>
      </c>
      <c r="D1079" s="49" t="s">
        <v>2409</v>
      </c>
      <c r="E1079" s="49" t="s">
        <v>2382</v>
      </c>
      <c r="F1079" s="49" t="s">
        <v>2518</v>
      </c>
      <c r="G1079" s="62" t="s">
        <v>2528</v>
      </c>
      <c r="H1079" s="56" t="s">
        <v>2651</v>
      </c>
      <c r="I1079">
        <v>13</v>
      </c>
    </row>
    <row r="1080" spans="1:9" x14ac:dyDescent="0.25">
      <c r="A1080" s="49">
        <v>360</v>
      </c>
      <c r="B1080" s="50">
        <v>0.01</v>
      </c>
      <c r="C1080" s="49" t="s">
        <v>2396</v>
      </c>
      <c r="D1080" s="49" t="s">
        <v>2409</v>
      </c>
      <c r="E1080" s="49" t="s">
        <v>2377</v>
      </c>
      <c r="F1080" s="49" t="s">
        <v>2518</v>
      </c>
      <c r="G1080" s="55" t="s">
        <v>2311</v>
      </c>
      <c r="H1080" s="56" t="s">
        <v>2651</v>
      </c>
      <c r="I1080">
        <v>13</v>
      </c>
    </row>
    <row r="1081" spans="1:9" x14ac:dyDescent="0.25">
      <c r="A1081" s="49">
        <v>1551</v>
      </c>
      <c r="B1081" s="50">
        <v>0.01</v>
      </c>
      <c r="C1081" s="49" t="s">
        <v>2463</v>
      </c>
      <c r="D1081" s="49" t="s">
        <v>2409</v>
      </c>
      <c r="E1081" s="49" t="s">
        <v>2377</v>
      </c>
      <c r="F1081" s="49" t="s">
        <v>2518</v>
      </c>
      <c r="G1081" s="55" t="s">
        <v>2311</v>
      </c>
      <c r="H1081" s="56" t="s">
        <v>2651</v>
      </c>
      <c r="I1081">
        <v>13</v>
      </c>
    </row>
    <row r="1082" spans="1:9" x14ac:dyDescent="0.25">
      <c r="A1082" s="49">
        <v>1711</v>
      </c>
      <c r="B1082" s="50">
        <v>0.01</v>
      </c>
      <c r="C1082" s="49" t="s">
        <v>2490</v>
      </c>
      <c r="D1082" s="49" t="s">
        <v>2409</v>
      </c>
      <c r="E1082" s="49" t="s">
        <v>2377</v>
      </c>
      <c r="F1082" s="49" t="s">
        <v>2518</v>
      </c>
      <c r="G1082" s="55" t="s">
        <v>2311</v>
      </c>
      <c r="H1082" s="56" t="s">
        <v>2651</v>
      </c>
      <c r="I1082">
        <v>13</v>
      </c>
    </row>
    <row r="1083" spans="1:9" x14ac:dyDescent="0.25">
      <c r="A1083" s="49">
        <v>259</v>
      </c>
      <c r="B1083" s="50">
        <v>0.01</v>
      </c>
      <c r="C1083" s="49" t="s">
        <v>2396</v>
      </c>
      <c r="D1083" s="49" t="s">
        <v>2409</v>
      </c>
      <c r="E1083" s="49" t="s">
        <v>2383</v>
      </c>
      <c r="F1083" s="49" t="s">
        <v>2518</v>
      </c>
      <c r="G1083" s="62" t="s">
        <v>2529</v>
      </c>
      <c r="H1083" s="56" t="s">
        <v>2651</v>
      </c>
      <c r="I1083">
        <v>13</v>
      </c>
    </row>
    <row r="1084" spans="1:9" x14ac:dyDescent="0.25">
      <c r="A1084" s="49">
        <v>1440</v>
      </c>
      <c r="B1084" s="50">
        <v>0.01</v>
      </c>
      <c r="C1084" s="49" t="s">
        <v>2463</v>
      </c>
      <c r="D1084" s="49" t="s">
        <v>2409</v>
      </c>
      <c r="E1084" s="49" t="s">
        <v>2383</v>
      </c>
      <c r="F1084" s="49" t="s">
        <v>2518</v>
      </c>
      <c r="G1084" s="62" t="s">
        <v>2529</v>
      </c>
      <c r="H1084" s="56" t="s">
        <v>2651</v>
      </c>
      <c r="I1084">
        <v>13</v>
      </c>
    </row>
    <row r="1085" spans="1:9" x14ac:dyDescent="0.25">
      <c r="A1085" s="49">
        <v>1613</v>
      </c>
      <c r="B1085" s="50">
        <v>0.01</v>
      </c>
      <c r="C1085" s="49" t="s">
        <v>2490</v>
      </c>
      <c r="D1085" s="49" t="s">
        <v>2409</v>
      </c>
      <c r="E1085" s="49" t="s">
        <v>2383</v>
      </c>
      <c r="F1085" s="49" t="s">
        <v>2518</v>
      </c>
      <c r="G1085" s="62" t="s">
        <v>2529</v>
      </c>
      <c r="H1085" s="56" t="s">
        <v>2651</v>
      </c>
      <c r="I1085">
        <v>13</v>
      </c>
    </row>
    <row r="1086" spans="1:9" x14ac:dyDescent="0.25">
      <c r="A1086" s="49">
        <v>250</v>
      </c>
      <c r="B1086" s="50">
        <v>0.01</v>
      </c>
      <c r="C1086" s="49" t="s">
        <v>2396</v>
      </c>
      <c r="D1086" s="49" t="s">
        <v>2409</v>
      </c>
      <c r="E1086" s="49" t="s">
        <v>2380</v>
      </c>
      <c r="F1086" s="49" t="s">
        <v>2518</v>
      </c>
      <c r="G1086" s="62" t="s">
        <v>2530</v>
      </c>
      <c r="H1086" s="56" t="s">
        <v>2651</v>
      </c>
      <c r="I1086">
        <v>13</v>
      </c>
    </row>
    <row r="1087" spans="1:9" x14ac:dyDescent="0.25">
      <c r="A1087" s="49">
        <v>1431</v>
      </c>
      <c r="B1087" s="50">
        <v>0.01</v>
      </c>
      <c r="C1087" s="49" t="s">
        <v>2463</v>
      </c>
      <c r="D1087" s="49" t="s">
        <v>2409</v>
      </c>
      <c r="E1087" s="49" t="s">
        <v>2380</v>
      </c>
      <c r="F1087" s="49" t="s">
        <v>2518</v>
      </c>
      <c r="G1087" s="62" t="s">
        <v>2530</v>
      </c>
      <c r="H1087" s="56" t="s">
        <v>2651</v>
      </c>
      <c r="I1087">
        <v>13</v>
      </c>
    </row>
    <row r="1088" spans="1:9" x14ac:dyDescent="0.25">
      <c r="A1088" s="49">
        <v>1604</v>
      </c>
      <c r="B1088" s="50">
        <v>0.01</v>
      </c>
      <c r="C1088" s="49" t="s">
        <v>2490</v>
      </c>
      <c r="D1088" s="49" t="s">
        <v>2409</v>
      </c>
      <c r="E1088" s="49" t="s">
        <v>2380</v>
      </c>
      <c r="F1088" s="49" t="s">
        <v>2518</v>
      </c>
      <c r="G1088" s="62" t="s">
        <v>2530</v>
      </c>
      <c r="H1088" s="56" t="s">
        <v>2651</v>
      </c>
      <c r="I1088">
        <v>13</v>
      </c>
    </row>
    <row r="1089" spans="1:9" x14ac:dyDescent="0.25">
      <c r="A1089" s="49">
        <v>303</v>
      </c>
      <c r="B1089" s="50">
        <v>0.01</v>
      </c>
      <c r="C1089" s="49" t="s">
        <v>2396</v>
      </c>
      <c r="D1089" s="49" t="s">
        <v>2409</v>
      </c>
      <c r="E1089" s="49" t="s">
        <v>2387</v>
      </c>
      <c r="F1089" s="49" t="s">
        <v>2518</v>
      </c>
      <c r="G1089" s="62" t="s">
        <v>2531</v>
      </c>
      <c r="H1089" s="56" t="s">
        <v>2651</v>
      </c>
      <c r="I1089">
        <v>13</v>
      </c>
    </row>
    <row r="1090" spans="1:9" x14ac:dyDescent="0.25">
      <c r="A1090" s="49">
        <v>1484</v>
      </c>
      <c r="B1090" s="50">
        <v>0.01</v>
      </c>
      <c r="C1090" s="49" t="s">
        <v>2463</v>
      </c>
      <c r="D1090" s="49" t="s">
        <v>2409</v>
      </c>
      <c r="E1090" s="49" t="s">
        <v>2387</v>
      </c>
      <c r="F1090" s="49" t="s">
        <v>2518</v>
      </c>
      <c r="G1090" s="62" t="s">
        <v>2531</v>
      </c>
      <c r="H1090" s="56" t="s">
        <v>2651</v>
      </c>
      <c r="I1090">
        <v>13</v>
      </c>
    </row>
    <row r="1091" spans="1:9" x14ac:dyDescent="0.25">
      <c r="A1091" s="49">
        <v>1657</v>
      </c>
      <c r="B1091" s="50">
        <v>0.01</v>
      </c>
      <c r="C1091" s="49" t="s">
        <v>2490</v>
      </c>
      <c r="D1091" s="49" t="s">
        <v>2409</v>
      </c>
      <c r="E1091" s="49" t="s">
        <v>2387</v>
      </c>
      <c r="F1091" s="49" t="s">
        <v>2518</v>
      </c>
      <c r="G1091" s="62" t="s">
        <v>2531</v>
      </c>
      <c r="H1091" s="56" t="s">
        <v>2651</v>
      </c>
      <c r="I1091">
        <v>13</v>
      </c>
    </row>
    <row r="1092" spans="1:9" x14ac:dyDescent="0.25">
      <c r="A1092" s="49">
        <v>256</v>
      </c>
      <c r="B1092" s="50">
        <v>0.01</v>
      </c>
      <c r="C1092" s="49" t="s">
        <v>2396</v>
      </c>
      <c r="D1092" s="49" t="s">
        <v>2410</v>
      </c>
      <c r="E1092" s="49" t="s">
        <v>2382</v>
      </c>
      <c r="F1092" s="49" t="s">
        <v>2532</v>
      </c>
      <c r="G1092" s="62" t="s">
        <v>2528</v>
      </c>
      <c r="H1092" s="56" t="s">
        <v>2651</v>
      </c>
      <c r="I1092">
        <v>13</v>
      </c>
    </row>
    <row r="1093" spans="1:9" x14ac:dyDescent="0.25">
      <c r="A1093" s="49">
        <v>1437</v>
      </c>
      <c r="B1093" s="50">
        <v>0.01</v>
      </c>
      <c r="C1093" s="49" t="s">
        <v>2463</v>
      </c>
      <c r="D1093" s="49" t="s">
        <v>2410</v>
      </c>
      <c r="E1093" s="49" t="s">
        <v>2382</v>
      </c>
      <c r="F1093" s="49" t="s">
        <v>2532</v>
      </c>
      <c r="G1093" s="62" t="s">
        <v>2528</v>
      </c>
      <c r="H1093" s="56" t="s">
        <v>2651</v>
      </c>
      <c r="I1093">
        <v>13</v>
      </c>
    </row>
    <row r="1094" spans="1:9" x14ac:dyDescent="0.25">
      <c r="A1094" s="49">
        <v>1610</v>
      </c>
      <c r="B1094" s="50">
        <v>0.01</v>
      </c>
      <c r="C1094" s="49" t="s">
        <v>2490</v>
      </c>
      <c r="D1094" s="49" t="s">
        <v>2410</v>
      </c>
      <c r="E1094" s="49" t="s">
        <v>2382</v>
      </c>
      <c r="F1094" s="49" t="s">
        <v>2532</v>
      </c>
      <c r="G1094" s="62" t="s">
        <v>2528</v>
      </c>
      <c r="H1094" s="56" t="s">
        <v>2651</v>
      </c>
      <c r="I1094">
        <v>13</v>
      </c>
    </row>
    <row r="1095" spans="1:9" x14ac:dyDescent="0.25">
      <c r="A1095" s="49">
        <v>361</v>
      </c>
      <c r="B1095" s="50">
        <v>0.01</v>
      </c>
      <c r="C1095" s="49" t="s">
        <v>2396</v>
      </c>
      <c r="D1095" s="49" t="s">
        <v>2410</v>
      </c>
      <c r="E1095" s="49" t="s">
        <v>2377</v>
      </c>
      <c r="F1095" s="49" t="s">
        <v>2532</v>
      </c>
      <c r="G1095" s="55" t="s">
        <v>2311</v>
      </c>
      <c r="H1095" s="56" t="s">
        <v>2651</v>
      </c>
      <c r="I1095">
        <v>13</v>
      </c>
    </row>
    <row r="1096" spans="1:9" x14ac:dyDescent="0.25">
      <c r="A1096" s="49">
        <v>1552</v>
      </c>
      <c r="B1096" s="50">
        <v>0.01</v>
      </c>
      <c r="C1096" s="49" t="s">
        <v>2463</v>
      </c>
      <c r="D1096" s="49" t="s">
        <v>2410</v>
      </c>
      <c r="E1096" s="49" t="s">
        <v>2377</v>
      </c>
      <c r="F1096" s="49" t="s">
        <v>2532</v>
      </c>
      <c r="G1096" s="55" t="s">
        <v>2311</v>
      </c>
      <c r="H1096" s="56" t="s">
        <v>2651</v>
      </c>
      <c r="I1096">
        <v>13</v>
      </c>
    </row>
    <row r="1097" spans="1:9" x14ac:dyDescent="0.25">
      <c r="A1097" s="49">
        <v>1712</v>
      </c>
      <c r="B1097" s="50">
        <v>0.01</v>
      </c>
      <c r="C1097" s="49" t="s">
        <v>2490</v>
      </c>
      <c r="D1097" s="49" t="s">
        <v>2410</v>
      </c>
      <c r="E1097" s="49" t="s">
        <v>2377</v>
      </c>
      <c r="F1097" s="49" t="s">
        <v>2532</v>
      </c>
      <c r="G1097" s="55" t="s">
        <v>2311</v>
      </c>
      <c r="H1097" s="56" t="s">
        <v>2651</v>
      </c>
      <c r="I1097">
        <v>13</v>
      </c>
    </row>
    <row r="1098" spans="1:9" x14ac:dyDescent="0.25">
      <c r="A1098" s="49">
        <v>260</v>
      </c>
      <c r="B1098" s="50">
        <v>0.01</v>
      </c>
      <c r="C1098" s="49" t="s">
        <v>2396</v>
      </c>
      <c r="D1098" s="49" t="s">
        <v>2410</v>
      </c>
      <c r="E1098" s="49" t="s">
        <v>2383</v>
      </c>
      <c r="F1098" s="49" t="s">
        <v>2532</v>
      </c>
      <c r="G1098" s="62" t="s">
        <v>2529</v>
      </c>
      <c r="H1098" s="56" t="s">
        <v>2651</v>
      </c>
      <c r="I1098">
        <v>13</v>
      </c>
    </row>
    <row r="1099" spans="1:9" x14ac:dyDescent="0.25">
      <c r="A1099" s="49">
        <v>1441</v>
      </c>
      <c r="B1099" s="50">
        <v>0.01</v>
      </c>
      <c r="C1099" s="49" t="s">
        <v>2463</v>
      </c>
      <c r="D1099" s="49" t="s">
        <v>2410</v>
      </c>
      <c r="E1099" s="49" t="s">
        <v>2383</v>
      </c>
      <c r="F1099" s="49" t="s">
        <v>2532</v>
      </c>
      <c r="G1099" s="62" t="s">
        <v>2529</v>
      </c>
      <c r="H1099" s="56" t="s">
        <v>2651</v>
      </c>
      <c r="I1099">
        <v>13</v>
      </c>
    </row>
    <row r="1100" spans="1:9" x14ac:dyDescent="0.25">
      <c r="A1100" s="49">
        <v>1614</v>
      </c>
      <c r="B1100" s="50">
        <v>0.01</v>
      </c>
      <c r="C1100" s="49" t="s">
        <v>2490</v>
      </c>
      <c r="D1100" s="49" t="s">
        <v>2410</v>
      </c>
      <c r="E1100" s="49" t="s">
        <v>2383</v>
      </c>
      <c r="F1100" s="49" t="s">
        <v>2532</v>
      </c>
      <c r="G1100" s="62" t="s">
        <v>2529</v>
      </c>
      <c r="H1100" s="56" t="s">
        <v>2651</v>
      </c>
      <c r="I1100">
        <v>13</v>
      </c>
    </row>
    <row r="1101" spans="1:9" x14ac:dyDescent="0.25">
      <c r="A1101" s="49">
        <v>251</v>
      </c>
      <c r="B1101" s="50">
        <v>0.01</v>
      </c>
      <c r="C1101" s="49" t="s">
        <v>2396</v>
      </c>
      <c r="D1101" s="49" t="s">
        <v>2410</v>
      </c>
      <c r="E1101" s="49" t="s">
        <v>2380</v>
      </c>
      <c r="F1101" s="49" t="s">
        <v>2532</v>
      </c>
      <c r="G1101" s="62" t="s">
        <v>2530</v>
      </c>
      <c r="H1101" s="56" t="s">
        <v>2651</v>
      </c>
      <c r="I1101">
        <v>13</v>
      </c>
    </row>
    <row r="1102" spans="1:9" x14ac:dyDescent="0.25">
      <c r="A1102" s="49">
        <v>1432</v>
      </c>
      <c r="B1102" s="50">
        <v>0.01</v>
      </c>
      <c r="C1102" s="49" t="s">
        <v>2463</v>
      </c>
      <c r="D1102" s="49" t="s">
        <v>2410</v>
      </c>
      <c r="E1102" s="49" t="s">
        <v>2380</v>
      </c>
      <c r="F1102" s="49" t="s">
        <v>2532</v>
      </c>
      <c r="G1102" s="62" t="s">
        <v>2530</v>
      </c>
      <c r="H1102" s="56" t="s">
        <v>2651</v>
      </c>
      <c r="I1102">
        <v>13</v>
      </c>
    </row>
    <row r="1103" spans="1:9" x14ac:dyDescent="0.25">
      <c r="A1103" s="49">
        <v>1605</v>
      </c>
      <c r="B1103" s="50">
        <v>0.01</v>
      </c>
      <c r="C1103" s="49" t="s">
        <v>2490</v>
      </c>
      <c r="D1103" s="49" t="s">
        <v>2410</v>
      </c>
      <c r="E1103" s="49" t="s">
        <v>2380</v>
      </c>
      <c r="F1103" s="49" t="s">
        <v>2532</v>
      </c>
      <c r="G1103" s="62" t="s">
        <v>2530</v>
      </c>
      <c r="H1103" s="56" t="s">
        <v>2651</v>
      </c>
      <c r="I1103">
        <v>13</v>
      </c>
    </row>
    <row r="1104" spans="1:9" x14ac:dyDescent="0.25">
      <c r="A1104" s="49">
        <v>307</v>
      </c>
      <c r="B1104" s="50">
        <v>0.01</v>
      </c>
      <c r="C1104" s="49" t="s">
        <v>2396</v>
      </c>
      <c r="D1104" s="49" t="s">
        <v>2410</v>
      </c>
      <c r="E1104" s="49" t="s">
        <v>2387</v>
      </c>
      <c r="F1104" s="49" t="s">
        <v>2532</v>
      </c>
      <c r="G1104" s="62" t="s">
        <v>2531</v>
      </c>
      <c r="H1104" s="56" t="s">
        <v>2651</v>
      </c>
      <c r="I1104">
        <v>13</v>
      </c>
    </row>
    <row r="1105" spans="1:9" x14ac:dyDescent="0.25">
      <c r="A1105" s="49">
        <v>1488</v>
      </c>
      <c r="B1105" s="50">
        <v>0.01</v>
      </c>
      <c r="C1105" s="49" t="s">
        <v>2463</v>
      </c>
      <c r="D1105" s="49" t="s">
        <v>2410</v>
      </c>
      <c r="E1105" s="49" t="s">
        <v>2387</v>
      </c>
      <c r="F1105" s="49" t="s">
        <v>2532</v>
      </c>
      <c r="G1105" s="62" t="s">
        <v>2531</v>
      </c>
      <c r="H1105" s="56" t="s">
        <v>2651</v>
      </c>
      <c r="I1105">
        <v>13</v>
      </c>
    </row>
    <row r="1106" spans="1:9" x14ac:dyDescent="0.25">
      <c r="A1106" s="49">
        <v>1661</v>
      </c>
      <c r="B1106" s="50">
        <v>0.01</v>
      </c>
      <c r="C1106" s="49" t="s">
        <v>2490</v>
      </c>
      <c r="D1106" s="49" t="s">
        <v>2410</v>
      </c>
      <c r="E1106" s="49" t="s">
        <v>2387</v>
      </c>
      <c r="F1106" s="49" t="s">
        <v>2532</v>
      </c>
      <c r="G1106" s="62" t="s">
        <v>2531</v>
      </c>
      <c r="H1106" s="56" t="s">
        <v>2651</v>
      </c>
      <c r="I1106">
        <v>13</v>
      </c>
    </row>
    <row r="1107" spans="1:9" x14ac:dyDescent="0.25">
      <c r="A1107" s="49">
        <v>454</v>
      </c>
      <c r="B1107" s="50">
        <v>0.01</v>
      </c>
      <c r="C1107" s="49" t="s">
        <v>2463</v>
      </c>
      <c r="D1107" s="49" t="s">
        <v>2462</v>
      </c>
      <c r="E1107" s="49" t="s">
        <v>2382</v>
      </c>
      <c r="F1107" s="49" t="s">
        <v>2533</v>
      </c>
      <c r="G1107" s="62" t="s">
        <v>2528</v>
      </c>
      <c r="H1107" s="56" t="s">
        <v>2651</v>
      </c>
      <c r="I1107">
        <v>13</v>
      </c>
    </row>
    <row r="1108" spans="1:9" x14ac:dyDescent="0.25">
      <c r="A1108" s="49">
        <v>795</v>
      </c>
      <c r="B1108" s="50">
        <v>0.01</v>
      </c>
      <c r="C1108" s="49" t="s">
        <v>2490</v>
      </c>
      <c r="D1108" s="49" t="s">
        <v>2462</v>
      </c>
      <c r="E1108" s="49" t="s">
        <v>2382</v>
      </c>
      <c r="F1108" s="49" t="s">
        <v>2533</v>
      </c>
      <c r="G1108" s="62" t="s">
        <v>2528</v>
      </c>
      <c r="H1108" s="56" t="s">
        <v>2651</v>
      </c>
      <c r="I1108">
        <v>13</v>
      </c>
    </row>
    <row r="1109" spans="1:9" x14ac:dyDescent="0.25">
      <c r="A1109" s="49">
        <v>1124</v>
      </c>
      <c r="B1109" s="50">
        <v>0.01</v>
      </c>
      <c r="C1109" s="49" t="s">
        <v>2396</v>
      </c>
      <c r="D1109" s="49" t="s">
        <v>2462</v>
      </c>
      <c r="E1109" s="49" t="s">
        <v>2382</v>
      </c>
      <c r="F1109" s="49" t="s">
        <v>2533</v>
      </c>
      <c r="G1109" s="62" t="s">
        <v>2528</v>
      </c>
      <c r="H1109" s="56" t="s">
        <v>2651</v>
      </c>
      <c r="I1109">
        <v>13</v>
      </c>
    </row>
    <row r="1110" spans="1:9" x14ac:dyDescent="0.25">
      <c r="A1110" s="49">
        <v>669</v>
      </c>
      <c r="B1110" s="50">
        <v>0.01</v>
      </c>
      <c r="C1110" s="49" t="s">
        <v>2463</v>
      </c>
      <c r="D1110" s="49" t="s">
        <v>2462</v>
      </c>
      <c r="E1110" s="49" t="s">
        <v>2377</v>
      </c>
      <c r="F1110" s="49" t="s">
        <v>2533</v>
      </c>
      <c r="G1110" s="55" t="s">
        <v>2311</v>
      </c>
      <c r="H1110" s="56" t="s">
        <v>2651</v>
      </c>
      <c r="I1110">
        <v>13</v>
      </c>
    </row>
    <row r="1111" spans="1:9" x14ac:dyDescent="0.25">
      <c r="A1111" s="49">
        <v>994</v>
      </c>
      <c r="B1111" s="50">
        <v>0.01</v>
      </c>
      <c r="C1111" s="49" t="s">
        <v>2490</v>
      </c>
      <c r="D1111" s="49" t="s">
        <v>2462</v>
      </c>
      <c r="E1111" s="49" t="s">
        <v>2377</v>
      </c>
      <c r="F1111" s="49" t="s">
        <v>2533</v>
      </c>
      <c r="G1111" s="55" t="s">
        <v>2311</v>
      </c>
      <c r="H1111" s="56" t="s">
        <v>2651</v>
      </c>
      <c r="I1111">
        <v>13</v>
      </c>
    </row>
    <row r="1112" spans="1:9" x14ac:dyDescent="0.25">
      <c r="A1112" s="49">
        <v>1321</v>
      </c>
      <c r="B1112" s="50">
        <v>0.01</v>
      </c>
      <c r="C1112" s="49" t="s">
        <v>2396</v>
      </c>
      <c r="D1112" s="49" t="s">
        <v>2462</v>
      </c>
      <c r="E1112" s="49" t="s">
        <v>2377</v>
      </c>
      <c r="F1112" s="49" t="s">
        <v>2533</v>
      </c>
      <c r="G1112" s="55" t="s">
        <v>2311</v>
      </c>
      <c r="H1112" s="56" t="s">
        <v>2651</v>
      </c>
      <c r="I1112">
        <v>13</v>
      </c>
    </row>
    <row r="1113" spans="1:9" x14ac:dyDescent="0.25">
      <c r="A1113" s="49">
        <v>432</v>
      </c>
      <c r="B1113" s="50">
        <v>0.01</v>
      </c>
      <c r="C1113" s="49" t="s">
        <v>2463</v>
      </c>
      <c r="D1113" s="49" t="s">
        <v>2462</v>
      </c>
      <c r="E1113" s="49" t="s">
        <v>2383</v>
      </c>
      <c r="F1113" s="49" t="s">
        <v>2533</v>
      </c>
      <c r="G1113" s="62" t="s">
        <v>2529</v>
      </c>
      <c r="H1113" s="56" t="s">
        <v>2651</v>
      </c>
      <c r="I1113">
        <v>13</v>
      </c>
    </row>
    <row r="1114" spans="1:9" x14ac:dyDescent="0.25">
      <c r="A1114" s="49">
        <v>773</v>
      </c>
      <c r="B1114" s="50">
        <v>0.01</v>
      </c>
      <c r="C1114" s="49" t="s">
        <v>2490</v>
      </c>
      <c r="D1114" s="49" t="s">
        <v>2462</v>
      </c>
      <c r="E1114" s="49" t="s">
        <v>2383</v>
      </c>
      <c r="F1114" s="49" t="s">
        <v>2533</v>
      </c>
      <c r="G1114" s="62" t="s">
        <v>2529</v>
      </c>
      <c r="H1114" s="56" t="s">
        <v>2651</v>
      </c>
      <c r="I1114">
        <v>13</v>
      </c>
    </row>
    <row r="1115" spans="1:9" x14ac:dyDescent="0.25">
      <c r="A1115" s="49">
        <v>1102</v>
      </c>
      <c r="B1115" s="50">
        <v>0.01</v>
      </c>
      <c r="C1115" s="49" t="s">
        <v>2396</v>
      </c>
      <c r="D1115" s="49" t="s">
        <v>2462</v>
      </c>
      <c r="E1115" s="49" t="s">
        <v>2383</v>
      </c>
      <c r="F1115" s="49" t="s">
        <v>2533</v>
      </c>
      <c r="G1115" s="62" t="s">
        <v>2529</v>
      </c>
      <c r="H1115" s="56" t="s">
        <v>2651</v>
      </c>
      <c r="I1115">
        <v>13</v>
      </c>
    </row>
    <row r="1116" spans="1:9" x14ac:dyDescent="0.25">
      <c r="A1116" s="49">
        <v>466</v>
      </c>
      <c r="B1116" s="50">
        <v>0.01</v>
      </c>
      <c r="C1116" s="49" t="s">
        <v>2463</v>
      </c>
      <c r="D1116" s="49" t="s">
        <v>2462</v>
      </c>
      <c r="E1116" s="49" t="s">
        <v>2380</v>
      </c>
      <c r="F1116" s="49" t="s">
        <v>2533</v>
      </c>
      <c r="G1116" s="62" t="s">
        <v>2530</v>
      </c>
      <c r="H1116" s="56" t="s">
        <v>2651</v>
      </c>
      <c r="I1116">
        <v>13</v>
      </c>
    </row>
    <row r="1117" spans="1:9" x14ac:dyDescent="0.25">
      <c r="A1117" s="49">
        <v>807</v>
      </c>
      <c r="B1117" s="50">
        <v>0.01</v>
      </c>
      <c r="C1117" s="49" t="s">
        <v>2490</v>
      </c>
      <c r="D1117" s="49" t="s">
        <v>2462</v>
      </c>
      <c r="E1117" s="49" t="s">
        <v>2380</v>
      </c>
      <c r="F1117" s="49" t="s">
        <v>2533</v>
      </c>
      <c r="G1117" s="62" t="s">
        <v>2530</v>
      </c>
      <c r="H1117" s="56" t="s">
        <v>2651</v>
      </c>
      <c r="I1117">
        <v>13</v>
      </c>
    </row>
    <row r="1118" spans="1:9" x14ac:dyDescent="0.25">
      <c r="A1118" s="49">
        <v>1136</v>
      </c>
      <c r="B1118" s="50">
        <v>0.01</v>
      </c>
      <c r="C1118" s="49" t="s">
        <v>2396</v>
      </c>
      <c r="D1118" s="49" t="s">
        <v>2462</v>
      </c>
      <c r="E1118" s="49" t="s">
        <v>2380</v>
      </c>
      <c r="F1118" s="49" t="s">
        <v>2533</v>
      </c>
      <c r="G1118" s="62" t="s">
        <v>2530</v>
      </c>
      <c r="H1118" s="56" t="s">
        <v>2651</v>
      </c>
      <c r="I1118">
        <v>13</v>
      </c>
    </row>
    <row r="1119" spans="1:9" x14ac:dyDescent="0.25">
      <c r="A1119" s="49">
        <v>530</v>
      </c>
      <c r="B1119" s="50">
        <v>0.01</v>
      </c>
      <c r="C1119" s="49" t="s">
        <v>2463</v>
      </c>
      <c r="D1119" s="49" t="s">
        <v>2462</v>
      </c>
      <c r="E1119" s="49" t="s">
        <v>2387</v>
      </c>
      <c r="F1119" s="49" t="s">
        <v>2533</v>
      </c>
      <c r="G1119" s="62" t="s">
        <v>2531</v>
      </c>
      <c r="H1119" s="56" t="s">
        <v>2651</v>
      </c>
      <c r="I1119">
        <v>13</v>
      </c>
    </row>
    <row r="1120" spans="1:9" x14ac:dyDescent="0.25">
      <c r="A1120" s="49">
        <v>877</v>
      </c>
      <c r="B1120" s="50">
        <v>0.01</v>
      </c>
      <c r="C1120" s="49" t="s">
        <v>2490</v>
      </c>
      <c r="D1120" s="49" t="s">
        <v>2462</v>
      </c>
      <c r="E1120" s="49" t="s">
        <v>2387</v>
      </c>
      <c r="F1120" s="49" t="s">
        <v>2533</v>
      </c>
      <c r="G1120" s="62" t="s">
        <v>2531</v>
      </c>
      <c r="H1120" s="56" t="s">
        <v>2651</v>
      </c>
      <c r="I1120">
        <v>13</v>
      </c>
    </row>
    <row r="1121" spans="1:9" x14ac:dyDescent="0.25">
      <c r="A1121" s="49">
        <v>1204</v>
      </c>
      <c r="B1121" s="50">
        <v>0.01</v>
      </c>
      <c r="C1121" s="49" t="s">
        <v>2396</v>
      </c>
      <c r="D1121" s="49" t="s">
        <v>2462</v>
      </c>
      <c r="E1121" s="49" t="s">
        <v>2387</v>
      </c>
      <c r="F1121" s="49" t="s">
        <v>2533</v>
      </c>
      <c r="G1121" s="62" t="s">
        <v>2531</v>
      </c>
      <c r="H1121" s="56" t="s">
        <v>2651</v>
      </c>
      <c r="I1121">
        <v>13</v>
      </c>
    </row>
    <row r="1122" spans="1:9" x14ac:dyDescent="0.25">
      <c r="A1122" s="49">
        <v>257</v>
      </c>
      <c r="B1122" s="50">
        <v>0.01</v>
      </c>
      <c r="C1122" s="49" t="s">
        <v>2396</v>
      </c>
      <c r="D1122" s="49" t="s">
        <v>2411</v>
      </c>
      <c r="E1122" s="49" t="s">
        <v>2382</v>
      </c>
      <c r="F1122" s="49" t="s">
        <v>2534</v>
      </c>
      <c r="G1122" s="62" t="s">
        <v>2528</v>
      </c>
      <c r="H1122" s="56" t="s">
        <v>2651</v>
      </c>
      <c r="I1122">
        <v>13</v>
      </c>
    </row>
    <row r="1123" spans="1:9" x14ac:dyDescent="0.25">
      <c r="A1123" s="49">
        <v>1438</v>
      </c>
      <c r="B1123" s="50">
        <v>0.01</v>
      </c>
      <c r="C1123" s="49" t="s">
        <v>2463</v>
      </c>
      <c r="D1123" s="49" t="s">
        <v>2411</v>
      </c>
      <c r="E1123" s="49" t="s">
        <v>2382</v>
      </c>
      <c r="F1123" s="49" t="s">
        <v>2534</v>
      </c>
      <c r="G1123" s="62" t="s">
        <v>2528</v>
      </c>
      <c r="H1123" s="56" t="s">
        <v>2651</v>
      </c>
      <c r="I1123">
        <v>13</v>
      </c>
    </row>
    <row r="1124" spans="1:9" x14ac:dyDescent="0.25">
      <c r="A1124" s="49">
        <v>1611</v>
      </c>
      <c r="B1124" s="50">
        <v>0.01</v>
      </c>
      <c r="C1124" s="49" t="s">
        <v>2490</v>
      </c>
      <c r="D1124" s="49" t="s">
        <v>2411</v>
      </c>
      <c r="E1124" s="49" t="s">
        <v>2382</v>
      </c>
      <c r="F1124" s="49" t="s">
        <v>2534</v>
      </c>
      <c r="G1124" s="62" t="s">
        <v>2528</v>
      </c>
      <c r="H1124" s="56" t="s">
        <v>2651</v>
      </c>
      <c r="I1124">
        <v>13</v>
      </c>
    </row>
    <row r="1125" spans="1:9" x14ac:dyDescent="0.25">
      <c r="A1125" s="49">
        <v>362</v>
      </c>
      <c r="B1125" s="50">
        <v>0.01</v>
      </c>
      <c r="C1125" s="49" t="s">
        <v>2396</v>
      </c>
      <c r="D1125" s="49" t="s">
        <v>2411</v>
      </c>
      <c r="E1125" s="49" t="s">
        <v>2377</v>
      </c>
      <c r="F1125" s="49" t="s">
        <v>2534</v>
      </c>
      <c r="G1125" s="55" t="s">
        <v>2311</v>
      </c>
      <c r="H1125" s="56" t="s">
        <v>2651</v>
      </c>
      <c r="I1125">
        <v>13</v>
      </c>
    </row>
    <row r="1126" spans="1:9" x14ac:dyDescent="0.25">
      <c r="A1126" s="49">
        <v>1553</v>
      </c>
      <c r="B1126" s="50">
        <v>0.01</v>
      </c>
      <c r="C1126" s="49" t="s">
        <v>2463</v>
      </c>
      <c r="D1126" s="49" t="s">
        <v>2411</v>
      </c>
      <c r="E1126" s="49" t="s">
        <v>2377</v>
      </c>
      <c r="F1126" s="49" t="s">
        <v>2534</v>
      </c>
      <c r="G1126" s="55" t="s">
        <v>2311</v>
      </c>
      <c r="H1126" s="56" t="s">
        <v>2651</v>
      </c>
      <c r="I1126">
        <v>13</v>
      </c>
    </row>
    <row r="1127" spans="1:9" x14ac:dyDescent="0.25">
      <c r="A1127" s="49">
        <v>1713</v>
      </c>
      <c r="B1127" s="50">
        <v>0.01</v>
      </c>
      <c r="C1127" s="49" t="s">
        <v>2490</v>
      </c>
      <c r="D1127" s="49" t="s">
        <v>2411</v>
      </c>
      <c r="E1127" s="49" t="s">
        <v>2377</v>
      </c>
      <c r="F1127" s="49" t="s">
        <v>2534</v>
      </c>
      <c r="G1127" s="55" t="s">
        <v>2311</v>
      </c>
      <c r="H1127" s="56" t="s">
        <v>2651</v>
      </c>
      <c r="I1127">
        <v>13</v>
      </c>
    </row>
    <row r="1128" spans="1:9" x14ac:dyDescent="0.25">
      <c r="A1128" s="49">
        <v>261</v>
      </c>
      <c r="B1128" s="50">
        <v>0.01</v>
      </c>
      <c r="C1128" s="49" t="s">
        <v>2396</v>
      </c>
      <c r="D1128" s="49" t="s">
        <v>2411</v>
      </c>
      <c r="E1128" s="49" t="s">
        <v>2383</v>
      </c>
      <c r="F1128" s="49" t="s">
        <v>2534</v>
      </c>
      <c r="G1128" s="62" t="s">
        <v>2529</v>
      </c>
      <c r="H1128" s="56" t="s">
        <v>2651</v>
      </c>
      <c r="I1128">
        <v>13</v>
      </c>
    </row>
    <row r="1129" spans="1:9" x14ac:dyDescent="0.25">
      <c r="A1129" s="49">
        <v>1442</v>
      </c>
      <c r="B1129" s="50">
        <v>0.01</v>
      </c>
      <c r="C1129" s="49" t="s">
        <v>2463</v>
      </c>
      <c r="D1129" s="49" t="s">
        <v>2411</v>
      </c>
      <c r="E1129" s="49" t="s">
        <v>2383</v>
      </c>
      <c r="F1129" s="49" t="s">
        <v>2534</v>
      </c>
      <c r="G1129" s="62" t="s">
        <v>2529</v>
      </c>
      <c r="H1129" s="56" t="s">
        <v>2651</v>
      </c>
      <c r="I1129">
        <v>13</v>
      </c>
    </row>
    <row r="1130" spans="1:9" x14ac:dyDescent="0.25">
      <c r="A1130" s="49">
        <v>1615</v>
      </c>
      <c r="B1130" s="50">
        <v>0.01</v>
      </c>
      <c r="C1130" s="49" t="s">
        <v>2490</v>
      </c>
      <c r="D1130" s="49" t="s">
        <v>2411</v>
      </c>
      <c r="E1130" s="49" t="s">
        <v>2383</v>
      </c>
      <c r="F1130" s="49" t="s">
        <v>2534</v>
      </c>
      <c r="G1130" s="62" t="s">
        <v>2529</v>
      </c>
      <c r="H1130" s="56" t="s">
        <v>2651</v>
      </c>
      <c r="I1130">
        <v>13</v>
      </c>
    </row>
    <row r="1131" spans="1:9" x14ac:dyDescent="0.25">
      <c r="A1131" s="49">
        <v>252</v>
      </c>
      <c r="B1131" s="50">
        <v>0.01</v>
      </c>
      <c r="C1131" s="49" t="s">
        <v>2396</v>
      </c>
      <c r="D1131" s="49" t="s">
        <v>2411</v>
      </c>
      <c r="E1131" s="49" t="s">
        <v>2380</v>
      </c>
      <c r="F1131" s="49" t="s">
        <v>2534</v>
      </c>
      <c r="G1131" s="62" t="s">
        <v>2530</v>
      </c>
      <c r="H1131" s="56" t="s">
        <v>2651</v>
      </c>
      <c r="I1131">
        <v>13</v>
      </c>
    </row>
    <row r="1132" spans="1:9" x14ac:dyDescent="0.25">
      <c r="A1132" s="49">
        <v>1433</v>
      </c>
      <c r="B1132" s="50">
        <v>0.01</v>
      </c>
      <c r="C1132" s="49" t="s">
        <v>2463</v>
      </c>
      <c r="D1132" s="49" t="s">
        <v>2411</v>
      </c>
      <c r="E1132" s="49" t="s">
        <v>2380</v>
      </c>
      <c r="F1132" s="49" t="s">
        <v>2534</v>
      </c>
      <c r="G1132" s="62" t="s">
        <v>2530</v>
      </c>
      <c r="H1132" s="56" t="s">
        <v>2651</v>
      </c>
      <c r="I1132">
        <v>13</v>
      </c>
    </row>
    <row r="1133" spans="1:9" x14ac:dyDescent="0.25">
      <c r="A1133" s="49">
        <v>1606</v>
      </c>
      <c r="B1133" s="50">
        <v>0.01</v>
      </c>
      <c r="C1133" s="49" t="s">
        <v>2490</v>
      </c>
      <c r="D1133" s="49" t="s">
        <v>2411</v>
      </c>
      <c r="E1133" s="49" t="s">
        <v>2380</v>
      </c>
      <c r="F1133" s="49" t="s">
        <v>2534</v>
      </c>
      <c r="G1133" s="62" t="s">
        <v>2530</v>
      </c>
      <c r="H1133" s="56" t="s">
        <v>2651</v>
      </c>
      <c r="I1133">
        <v>13</v>
      </c>
    </row>
    <row r="1134" spans="1:9" x14ac:dyDescent="0.25">
      <c r="A1134" s="49">
        <v>308</v>
      </c>
      <c r="B1134" s="50">
        <v>0.01</v>
      </c>
      <c r="C1134" s="49" t="s">
        <v>2396</v>
      </c>
      <c r="D1134" s="49" t="s">
        <v>2411</v>
      </c>
      <c r="E1134" s="49" t="s">
        <v>2387</v>
      </c>
      <c r="F1134" s="49" t="s">
        <v>2534</v>
      </c>
      <c r="G1134" s="62" t="s">
        <v>2531</v>
      </c>
      <c r="H1134" s="56" t="s">
        <v>2651</v>
      </c>
      <c r="I1134">
        <v>13</v>
      </c>
    </row>
    <row r="1135" spans="1:9" x14ac:dyDescent="0.25">
      <c r="A1135" s="49">
        <v>1489</v>
      </c>
      <c r="B1135" s="50">
        <v>0.01</v>
      </c>
      <c r="C1135" s="49" t="s">
        <v>2463</v>
      </c>
      <c r="D1135" s="49" t="s">
        <v>2411</v>
      </c>
      <c r="E1135" s="49" t="s">
        <v>2387</v>
      </c>
      <c r="F1135" s="49" t="s">
        <v>2534</v>
      </c>
      <c r="G1135" s="62" t="s">
        <v>2531</v>
      </c>
      <c r="H1135" s="56" t="s">
        <v>2651</v>
      </c>
      <c r="I1135">
        <v>13</v>
      </c>
    </row>
    <row r="1136" spans="1:9" x14ac:dyDescent="0.25">
      <c r="A1136" s="49">
        <v>1662</v>
      </c>
      <c r="B1136" s="50">
        <v>0.01</v>
      </c>
      <c r="C1136" s="49" t="s">
        <v>2490</v>
      </c>
      <c r="D1136" s="49" t="s">
        <v>2411</v>
      </c>
      <c r="E1136" s="49" t="s">
        <v>2387</v>
      </c>
      <c r="F1136" s="49" t="s">
        <v>2534</v>
      </c>
      <c r="G1136" s="62" t="s">
        <v>2531</v>
      </c>
      <c r="H1136" s="56" t="s">
        <v>2651</v>
      </c>
      <c r="I1136">
        <v>13</v>
      </c>
    </row>
    <row r="1137" spans="1:9" x14ac:dyDescent="0.25">
      <c r="A1137" s="49">
        <v>453</v>
      </c>
      <c r="B1137" s="50">
        <v>0.01</v>
      </c>
      <c r="C1137" s="49" t="s">
        <v>2463</v>
      </c>
      <c r="D1137" s="49" t="s">
        <v>2459</v>
      </c>
      <c r="E1137" s="49" t="s">
        <v>2382</v>
      </c>
      <c r="F1137" s="49" t="s">
        <v>2535</v>
      </c>
      <c r="G1137" s="62" t="s">
        <v>2528</v>
      </c>
      <c r="H1137" s="56" t="s">
        <v>2651</v>
      </c>
      <c r="I1137">
        <v>13</v>
      </c>
    </row>
    <row r="1138" spans="1:9" x14ac:dyDescent="0.25">
      <c r="A1138" s="49">
        <v>794</v>
      </c>
      <c r="B1138" s="50">
        <v>0.01</v>
      </c>
      <c r="C1138" s="49" t="s">
        <v>2490</v>
      </c>
      <c r="D1138" s="49" t="s">
        <v>2459</v>
      </c>
      <c r="E1138" s="49" t="s">
        <v>2382</v>
      </c>
      <c r="F1138" s="49" t="s">
        <v>2535</v>
      </c>
      <c r="G1138" s="62" t="s">
        <v>2528</v>
      </c>
      <c r="H1138" s="56" t="s">
        <v>2651</v>
      </c>
      <c r="I1138">
        <v>13</v>
      </c>
    </row>
    <row r="1139" spans="1:9" x14ac:dyDescent="0.25">
      <c r="A1139" s="49">
        <v>1123</v>
      </c>
      <c r="B1139" s="50">
        <v>0.01</v>
      </c>
      <c r="C1139" s="49" t="s">
        <v>2396</v>
      </c>
      <c r="D1139" s="49" t="s">
        <v>2459</v>
      </c>
      <c r="E1139" s="49" t="s">
        <v>2382</v>
      </c>
      <c r="F1139" s="49" t="s">
        <v>2535</v>
      </c>
      <c r="G1139" s="62" t="s">
        <v>2528</v>
      </c>
      <c r="H1139" s="56" t="s">
        <v>2651</v>
      </c>
      <c r="I1139">
        <v>13</v>
      </c>
    </row>
    <row r="1140" spans="1:9" x14ac:dyDescent="0.25">
      <c r="A1140" s="49">
        <v>668</v>
      </c>
      <c r="B1140" s="50">
        <v>0.01</v>
      </c>
      <c r="C1140" s="49" t="s">
        <v>2463</v>
      </c>
      <c r="D1140" s="49" t="s">
        <v>2459</v>
      </c>
      <c r="E1140" s="49" t="s">
        <v>2377</v>
      </c>
      <c r="F1140" s="49" t="s">
        <v>2535</v>
      </c>
      <c r="G1140" s="55" t="s">
        <v>2311</v>
      </c>
      <c r="H1140" s="56" t="s">
        <v>2651</v>
      </c>
      <c r="I1140">
        <v>13</v>
      </c>
    </row>
    <row r="1141" spans="1:9" x14ac:dyDescent="0.25">
      <c r="A1141" s="49">
        <v>993</v>
      </c>
      <c r="B1141" s="50">
        <v>0.01</v>
      </c>
      <c r="C1141" s="49" t="s">
        <v>2490</v>
      </c>
      <c r="D1141" s="49" t="s">
        <v>2459</v>
      </c>
      <c r="E1141" s="49" t="s">
        <v>2377</v>
      </c>
      <c r="F1141" s="49" t="s">
        <v>2535</v>
      </c>
      <c r="G1141" s="55" t="s">
        <v>2311</v>
      </c>
      <c r="H1141" s="56" t="s">
        <v>2651</v>
      </c>
      <c r="I1141">
        <v>13</v>
      </c>
    </row>
    <row r="1142" spans="1:9" x14ac:dyDescent="0.25">
      <c r="A1142" s="49">
        <v>1320</v>
      </c>
      <c r="B1142" s="50">
        <v>0.01</v>
      </c>
      <c r="C1142" s="49" t="s">
        <v>2396</v>
      </c>
      <c r="D1142" s="49" t="s">
        <v>2459</v>
      </c>
      <c r="E1142" s="49" t="s">
        <v>2377</v>
      </c>
      <c r="F1142" s="49" t="s">
        <v>2535</v>
      </c>
      <c r="G1142" s="55" t="s">
        <v>2311</v>
      </c>
      <c r="H1142" s="56" t="s">
        <v>2651</v>
      </c>
      <c r="I1142">
        <v>13</v>
      </c>
    </row>
    <row r="1143" spans="1:9" x14ac:dyDescent="0.25">
      <c r="A1143" s="49">
        <v>431</v>
      </c>
      <c r="B1143" s="50">
        <v>0.01</v>
      </c>
      <c r="C1143" s="49" t="s">
        <v>2463</v>
      </c>
      <c r="D1143" s="49" t="s">
        <v>2459</v>
      </c>
      <c r="E1143" s="49" t="s">
        <v>2383</v>
      </c>
      <c r="F1143" s="49" t="s">
        <v>2535</v>
      </c>
      <c r="G1143" s="62" t="s">
        <v>2529</v>
      </c>
      <c r="H1143" s="56" t="s">
        <v>2651</v>
      </c>
      <c r="I1143">
        <v>13</v>
      </c>
    </row>
    <row r="1144" spans="1:9" x14ac:dyDescent="0.25">
      <c r="A1144" s="49">
        <v>772</v>
      </c>
      <c r="B1144" s="50">
        <v>0.01</v>
      </c>
      <c r="C1144" s="49" t="s">
        <v>2490</v>
      </c>
      <c r="D1144" s="49" t="s">
        <v>2459</v>
      </c>
      <c r="E1144" s="49" t="s">
        <v>2383</v>
      </c>
      <c r="F1144" s="49" t="s">
        <v>2535</v>
      </c>
      <c r="G1144" s="62" t="s">
        <v>2529</v>
      </c>
      <c r="H1144" s="56" t="s">
        <v>2651</v>
      </c>
      <c r="I1144">
        <v>13</v>
      </c>
    </row>
    <row r="1145" spans="1:9" x14ac:dyDescent="0.25">
      <c r="A1145" s="49">
        <v>1101</v>
      </c>
      <c r="B1145" s="50">
        <v>0.01</v>
      </c>
      <c r="C1145" s="49" t="s">
        <v>2396</v>
      </c>
      <c r="D1145" s="49" t="s">
        <v>2459</v>
      </c>
      <c r="E1145" s="49" t="s">
        <v>2383</v>
      </c>
      <c r="F1145" s="49" t="s">
        <v>2535</v>
      </c>
      <c r="G1145" s="62" t="s">
        <v>2529</v>
      </c>
      <c r="H1145" s="56" t="s">
        <v>2651</v>
      </c>
      <c r="I1145">
        <v>13</v>
      </c>
    </row>
    <row r="1146" spans="1:9" x14ac:dyDescent="0.25">
      <c r="A1146" s="49">
        <v>465</v>
      </c>
      <c r="B1146" s="50">
        <v>0.01</v>
      </c>
      <c r="C1146" s="49" t="s">
        <v>2463</v>
      </c>
      <c r="D1146" s="49" t="s">
        <v>2459</v>
      </c>
      <c r="E1146" s="49" t="s">
        <v>2380</v>
      </c>
      <c r="F1146" s="49" t="s">
        <v>2535</v>
      </c>
      <c r="G1146" s="62" t="s">
        <v>2530</v>
      </c>
      <c r="H1146" s="56" t="s">
        <v>2651</v>
      </c>
      <c r="I1146">
        <v>13</v>
      </c>
    </row>
    <row r="1147" spans="1:9" x14ac:dyDescent="0.25">
      <c r="A1147" s="49">
        <v>806</v>
      </c>
      <c r="B1147" s="50">
        <v>0.01</v>
      </c>
      <c r="C1147" s="49" t="s">
        <v>2490</v>
      </c>
      <c r="D1147" s="49" t="s">
        <v>2459</v>
      </c>
      <c r="E1147" s="49" t="s">
        <v>2380</v>
      </c>
      <c r="F1147" s="49" t="s">
        <v>2535</v>
      </c>
      <c r="G1147" s="62" t="s">
        <v>2530</v>
      </c>
      <c r="H1147" s="56" t="s">
        <v>2651</v>
      </c>
      <c r="I1147">
        <v>13</v>
      </c>
    </row>
    <row r="1148" spans="1:9" x14ac:dyDescent="0.25">
      <c r="A1148" s="49">
        <v>1135</v>
      </c>
      <c r="B1148" s="50">
        <v>0.01</v>
      </c>
      <c r="C1148" s="49" t="s">
        <v>2396</v>
      </c>
      <c r="D1148" s="49" t="s">
        <v>2459</v>
      </c>
      <c r="E1148" s="49" t="s">
        <v>2380</v>
      </c>
      <c r="F1148" s="49" t="s">
        <v>2535</v>
      </c>
      <c r="G1148" s="62" t="s">
        <v>2530</v>
      </c>
      <c r="H1148" s="56" t="s">
        <v>2651</v>
      </c>
      <c r="I1148">
        <v>13</v>
      </c>
    </row>
    <row r="1149" spans="1:9" x14ac:dyDescent="0.25">
      <c r="A1149" s="49">
        <v>529</v>
      </c>
      <c r="B1149" s="50">
        <v>0.01</v>
      </c>
      <c r="C1149" s="49" t="s">
        <v>2463</v>
      </c>
      <c r="D1149" s="49" t="s">
        <v>2459</v>
      </c>
      <c r="E1149" s="49" t="s">
        <v>2387</v>
      </c>
      <c r="F1149" s="49" t="s">
        <v>2535</v>
      </c>
      <c r="G1149" s="62" t="s">
        <v>2531</v>
      </c>
      <c r="H1149" s="56" t="s">
        <v>2651</v>
      </c>
      <c r="I1149">
        <v>13</v>
      </c>
    </row>
    <row r="1150" spans="1:9" x14ac:dyDescent="0.25">
      <c r="A1150" s="49">
        <v>876</v>
      </c>
      <c r="B1150" s="50">
        <v>0.01</v>
      </c>
      <c r="C1150" s="49" t="s">
        <v>2490</v>
      </c>
      <c r="D1150" s="49" t="s">
        <v>2459</v>
      </c>
      <c r="E1150" s="49" t="s">
        <v>2387</v>
      </c>
      <c r="F1150" s="49" t="s">
        <v>2535</v>
      </c>
      <c r="G1150" s="62" t="s">
        <v>2531</v>
      </c>
      <c r="H1150" s="56" t="s">
        <v>2651</v>
      </c>
      <c r="I1150">
        <v>13</v>
      </c>
    </row>
    <row r="1151" spans="1:9" x14ac:dyDescent="0.25">
      <c r="A1151" s="49">
        <v>1203</v>
      </c>
      <c r="B1151" s="50">
        <v>0.01</v>
      </c>
      <c r="C1151" s="49" t="s">
        <v>2396</v>
      </c>
      <c r="D1151" s="49" t="s">
        <v>2459</v>
      </c>
      <c r="E1151" s="49" t="s">
        <v>2387</v>
      </c>
      <c r="F1151" s="49" t="s">
        <v>2535</v>
      </c>
      <c r="G1151" s="62" t="s">
        <v>2531</v>
      </c>
      <c r="H1151" s="56" t="s">
        <v>2651</v>
      </c>
      <c r="I1151">
        <v>13</v>
      </c>
    </row>
    <row r="1152" spans="1:9" x14ac:dyDescent="0.25">
      <c r="A1152" s="49">
        <v>452</v>
      </c>
      <c r="B1152" s="50">
        <v>0.01</v>
      </c>
      <c r="C1152" s="49" t="s">
        <v>2463</v>
      </c>
      <c r="D1152" s="49" t="s">
        <v>2460</v>
      </c>
      <c r="E1152" s="49" t="s">
        <v>2382</v>
      </c>
      <c r="F1152" s="49" t="s">
        <v>2536</v>
      </c>
      <c r="G1152" s="62" t="s">
        <v>2528</v>
      </c>
      <c r="H1152" s="56" t="s">
        <v>2651</v>
      </c>
      <c r="I1152">
        <v>13</v>
      </c>
    </row>
    <row r="1153" spans="1:9" x14ac:dyDescent="0.25">
      <c r="A1153" s="49">
        <v>793</v>
      </c>
      <c r="B1153" s="50">
        <v>0.01</v>
      </c>
      <c r="C1153" s="49" t="s">
        <v>2490</v>
      </c>
      <c r="D1153" s="49" t="s">
        <v>2460</v>
      </c>
      <c r="E1153" s="49" t="s">
        <v>2382</v>
      </c>
      <c r="F1153" s="49" t="s">
        <v>2536</v>
      </c>
      <c r="G1153" s="62" t="s">
        <v>2528</v>
      </c>
      <c r="H1153" s="56" t="s">
        <v>2651</v>
      </c>
      <c r="I1153">
        <v>13</v>
      </c>
    </row>
    <row r="1154" spans="1:9" x14ac:dyDescent="0.25">
      <c r="A1154" s="49">
        <v>1122</v>
      </c>
      <c r="B1154" s="50">
        <v>0.01</v>
      </c>
      <c r="C1154" s="49" t="s">
        <v>2396</v>
      </c>
      <c r="D1154" s="49" t="s">
        <v>2460</v>
      </c>
      <c r="E1154" s="49" t="s">
        <v>2382</v>
      </c>
      <c r="F1154" s="49" t="s">
        <v>2536</v>
      </c>
      <c r="G1154" s="62" t="s">
        <v>2528</v>
      </c>
      <c r="H1154" s="56" t="s">
        <v>2651</v>
      </c>
      <c r="I1154">
        <v>13</v>
      </c>
    </row>
    <row r="1155" spans="1:9" x14ac:dyDescent="0.25">
      <c r="A1155" s="49">
        <v>667</v>
      </c>
      <c r="B1155" s="50">
        <v>0.01</v>
      </c>
      <c r="C1155" s="49" t="s">
        <v>2463</v>
      </c>
      <c r="D1155" s="49" t="s">
        <v>2460</v>
      </c>
      <c r="E1155" s="49" t="s">
        <v>2377</v>
      </c>
      <c r="F1155" s="49" t="s">
        <v>2536</v>
      </c>
      <c r="G1155" s="55" t="s">
        <v>2311</v>
      </c>
      <c r="H1155" s="56" t="s">
        <v>2651</v>
      </c>
      <c r="I1155">
        <v>13</v>
      </c>
    </row>
    <row r="1156" spans="1:9" x14ac:dyDescent="0.25">
      <c r="A1156" s="49">
        <v>992</v>
      </c>
      <c r="B1156" s="50">
        <v>0.01</v>
      </c>
      <c r="C1156" s="49" t="s">
        <v>2490</v>
      </c>
      <c r="D1156" s="49" t="s">
        <v>2460</v>
      </c>
      <c r="E1156" s="49" t="s">
        <v>2377</v>
      </c>
      <c r="F1156" s="49" t="s">
        <v>2536</v>
      </c>
      <c r="G1156" s="55" t="s">
        <v>2311</v>
      </c>
      <c r="H1156" s="56" t="s">
        <v>2651</v>
      </c>
      <c r="I1156">
        <v>13</v>
      </c>
    </row>
    <row r="1157" spans="1:9" x14ac:dyDescent="0.25">
      <c r="A1157" s="49">
        <v>1319</v>
      </c>
      <c r="B1157" s="50">
        <v>0.01</v>
      </c>
      <c r="C1157" s="49" t="s">
        <v>2396</v>
      </c>
      <c r="D1157" s="49" t="s">
        <v>2460</v>
      </c>
      <c r="E1157" s="49" t="s">
        <v>2377</v>
      </c>
      <c r="F1157" s="49" t="s">
        <v>2536</v>
      </c>
      <c r="G1157" s="55" t="s">
        <v>2311</v>
      </c>
      <c r="H1157" s="56" t="s">
        <v>2651</v>
      </c>
      <c r="I1157">
        <v>13</v>
      </c>
    </row>
    <row r="1158" spans="1:9" x14ac:dyDescent="0.25">
      <c r="A1158" s="49">
        <v>430</v>
      </c>
      <c r="B1158" s="50">
        <v>0.01</v>
      </c>
      <c r="C1158" s="49" t="s">
        <v>2463</v>
      </c>
      <c r="D1158" s="49" t="s">
        <v>2460</v>
      </c>
      <c r="E1158" s="49" t="s">
        <v>2383</v>
      </c>
      <c r="F1158" s="49" t="s">
        <v>2536</v>
      </c>
      <c r="G1158" s="62" t="s">
        <v>2529</v>
      </c>
      <c r="H1158" s="56" t="s">
        <v>2651</v>
      </c>
      <c r="I1158">
        <v>13</v>
      </c>
    </row>
    <row r="1159" spans="1:9" x14ac:dyDescent="0.25">
      <c r="A1159" s="49">
        <v>771</v>
      </c>
      <c r="B1159" s="50">
        <v>0.01</v>
      </c>
      <c r="C1159" s="49" t="s">
        <v>2490</v>
      </c>
      <c r="D1159" s="49" t="s">
        <v>2460</v>
      </c>
      <c r="E1159" s="49" t="s">
        <v>2383</v>
      </c>
      <c r="F1159" s="49" t="s">
        <v>2536</v>
      </c>
      <c r="G1159" s="62" t="s">
        <v>2529</v>
      </c>
      <c r="H1159" s="56" t="s">
        <v>2651</v>
      </c>
      <c r="I1159">
        <v>13</v>
      </c>
    </row>
    <row r="1160" spans="1:9" x14ac:dyDescent="0.25">
      <c r="A1160" s="49">
        <v>1100</v>
      </c>
      <c r="B1160" s="50">
        <v>0.01</v>
      </c>
      <c r="C1160" s="49" t="s">
        <v>2396</v>
      </c>
      <c r="D1160" s="49" t="s">
        <v>2460</v>
      </c>
      <c r="E1160" s="49" t="s">
        <v>2383</v>
      </c>
      <c r="F1160" s="49" t="s">
        <v>2536</v>
      </c>
      <c r="G1160" s="63" t="s">
        <v>2529</v>
      </c>
      <c r="H1160" s="56" t="s">
        <v>2651</v>
      </c>
      <c r="I1160">
        <v>13</v>
      </c>
    </row>
    <row r="1161" spans="1:9" x14ac:dyDescent="0.25">
      <c r="A1161" s="49">
        <v>464</v>
      </c>
      <c r="B1161" s="50">
        <v>0.01</v>
      </c>
      <c r="C1161" s="49" t="s">
        <v>2463</v>
      </c>
      <c r="D1161" s="49" t="s">
        <v>2460</v>
      </c>
      <c r="E1161" s="49" t="s">
        <v>2380</v>
      </c>
      <c r="F1161" s="49" t="s">
        <v>2536</v>
      </c>
      <c r="G1161" s="63" t="s">
        <v>2530</v>
      </c>
      <c r="H1161" s="56" t="s">
        <v>2651</v>
      </c>
      <c r="I1161">
        <v>13</v>
      </c>
    </row>
    <row r="1162" spans="1:9" x14ac:dyDescent="0.25">
      <c r="A1162" s="49">
        <v>805</v>
      </c>
      <c r="B1162" s="50">
        <v>0.01</v>
      </c>
      <c r="C1162" s="49" t="s">
        <v>2490</v>
      </c>
      <c r="D1162" s="49" t="s">
        <v>2460</v>
      </c>
      <c r="E1162" s="49" t="s">
        <v>2380</v>
      </c>
      <c r="F1162" s="49" t="s">
        <v>2536</v>
      </c>
      <c r="G1162" s="63" t="s">
        <v>2530</v>
      </c>
      <c r="H1162" s="56" t="s">
        <v>2651</v>
      </c>
      <c r="I1162">
        <v>13</v>
      </c>
    </row>
    <row r="1163" spans="1:9" x14ac:dyDescent="0.25">
      <c r="A1163" s="49">
        <v>1134</v>
      </c>
      <c r="B1163" s="50">
        <v>0.01</v>
      </c>
      <c r="C1163" s="49" t="s">
        <v>2396</v>
      </c>
      <c r="D1163" s="49" t="s">
        <v>2460</v>
      </c>
      <c r="E1163" s="49" t="s">
        <v>2380</v>
      </c>
      <c r="F1163" s="49" t="s">
        <v>2536</v>
      </c>
      <c r="G1163" s="62" t="s">
        <v>2530</v>
      </c>
      <c r="H1163" s="56" t="s">
        <v>2651</v>
      </c>
      <c r="I1163">
        <v>13</v>
      </c>
    </row>
    <row r="1164" spans="1:9" x14ac:dyDescent="0.25">
      <c r="A1164" s="49">
        <v>528</v>
      </c>
      <c r="B1164" s="50">
        <v>0.01</v>
      </c>
      <c r="C1164" s="49" t="s">
        <v>2463</v>
      </c>
      <c r="D1164" s="49" t="s">
        <v>2460</v>
      </c>
      <c r="E1164" s="49" t="s">
        <v>2387</v>
      </c>
      <c r="F1164" s="49" t="s">
        <v>2536</v>
      </c>
      <c r="G1164" s="62" t="s">
        <v>2531</v>
      </c>
      <c r="H1164" s="56" t="s">
        <v>2651</v>
      </c>
      <c r="I1164">
        <v>13</v>
      </c>
    </row>
    <row r="1165" spans="1:9" x14ac:dyDescent="0.25">
      <c r="A1165" s="49">
        <v>875</v>
      </c>
      <c r="B1165" s="50">
        <v>0.01</v>
      </c>
      <c r="C1165" s="49" t="s">
        <v>2490</v>
      </c>
      <c r="D1165" s="49" t="s">
        <v>2460</v>
      </c>
      <c r="E1165" s="49" t="s">
        <v>2387</v>
      </c>
      <c r="F1165" s="49" t="s">
        <v>2536</v>
      </c>
      <c r="G1165" s="62" t="s">
        <v>2531</v>
      </c>
      <c r="H1165" s="56" t="s">
        <v>2651</v>
      </c>
      <c r="I1165">
        <v>13</v>
      </c>
    </row>
    <row r="1166" spans="1:9" x14ac:dyDescent="0.25">
      <c r="A1166" s="49">
        <v>1202</v>
      </c>
      <c r="B1166" s="50">
        <v>0.01</v>
      </c>
      <c r="C1166" s="49" t="s">
        <v>2396</v>
      </c>
      <c r="D1166" s="49" t="s">
        <v>2460</v>
      </c>
      <c r="E1166" s="49" t="s">
        <v>2387</v>
      </c>
      <c r="F1166" s="49" t="s">
        <v>2536</v>
      </c>
      <c r="G1166" s="63" t="s">
        <v>2531</v>
      </c>
      <c r="H1166" s="56" t="s">
        <v>2651</v>
      </c>
      <c r="I1166">
        <v>13</v>
      </c>
    </row>
    <row r="1167" spans="1:9" x14ac:dyDescent="0.25">
      <c r="A1167" s="49">
        <v>239</v>
      </c>
      <c r="B1167" s="50">
        <v>0.01</v>
      </c>
      <c r="C1167" s="49" t="s">
        <v>2396</v>
      </c>
      <c r="D1167" s="49" t="s">
        <v>2397</v>
      </c>
      <c r="E1167" s="49" t="s">
        <v>2395</v>
      </c>
      <c r="F1167" s="49" t="s">
        <v>2519</v>
      </c>
      <c r="G1167" s="63" t="s">
        <v>2537</v>
      </c>
      <c r="H1167" s="56" t="s">
        <v>2652</v>
      </c>
      <c r="I1167">
        <v>13</v>
      </c>
    </row>
    <row r="1168" spans="1:9" x14ac:dyDescent="0.25">
      <c r="A1168" s="49">
        <v>1420</v>
      </c>
      <c r="B1168" s="50">
        <v>0.01</v>
      </c>
      <c r="C1168" s="49" t="s">
        <v>2463</v>
      </c>
      <c r="D1168" s="49" t="s">
        <v>2397</v>
      </c>
      <c r="E1168" s="49" t="s">
        <v>2395</v>
      </c>
      <c r="F1168" s="49" t="s">
        <v>2519</v>
      </c>
      <c r="G1168" s="63" t="s">
        <v>2537</v>
      </c>
      <c r="H1168" s="56" t="s">
        <v>2652</v>
      </c>
      <c r="I1168">
        <v>13</v>
      </c>
    </row>
    <row r="1169" spans="1:9" x14ac:dyDescent="0.25">
      <c r="A1169" s="49">
        <v>1593</v>
      </c>
      <c r="B1169" s="50">
        <v>0.01</v>
      </c>
      <c r="C1169" s="49" t="s">
        <v>2490</v>
      </c>
      <c r="D1169" s="49" t="s">
        <v>2397</v>
      </c>
      <c r="E1169" s="49" t="s">
        <v>2395</v>
      </c>
      <c r="F1169" s="49" t="s">
        <v>2519</v>
      </c>
      <c r="G1169" s="73" t="s">
        <v>2537</v>
      </c>
      <c r="H1169" s="56" t="s">
        <v>2652</v>
      </c>
      <c r="I1169">
        <v>13</v>
      </c>
    </row>
    <row r="1170" spans="1:9" x14ac:dyDescent="0.25">
      <c r="A1170" s="49">
        <v>351</v>
      </c>
      <c r="B1170" s="50">
        <v>0.01</v>
      </c>
      <c r="C1170" s="49" t="s">
        <v>2396</v>
      </c>
      <c r="D1170" s="49" t="s">
        <v>2397</v>
      </c>
      <c r="E1170" s="49" t="s">
        <v>2379</v>
      </c>
      <c r="F1170" s="49" t="s">
        <v>2519</v>
      </c>
      <c r="G1170" s="55" t="s">
        <v>2309</v>
      </c>
      <c r="H1170" s="56" t="s">
        <v>2652</v>
      </c>
      <c r="I1170">
        <v>13</v>
      </c>
    </row>
    <row r="1171" spans="1:9" x14ac:dyDescent="0.25">
      <c r="A1171" s="49">
        <v>1543</v>
      </c>
      <c r="B1171" s="50">
        <v>0.01</v>
      </c>
      <c r="C1171" s="49" t="s">
        <v>2463</v>
      </c>
      <c r="D1171" s="49" t="s">
        <v>2397</v>
      </c>
      <c r="E1171" s="49" t="s">
        <v>2379</v>
      </c>
      <c r="F1171" s="49" t="s">
        <v>2519</v>
      </c>
      <c r="G1171" s="55" t="s">
        <v>2309</v>
      </c>
      <c r="H1171" s="56" t="s">
        <v>2652</v>
      </c>
      <c r="I1171">
        <v>13</v>
      </c>
    </row>
    <row r="1172" spans="1:9" x14ac:dyDescent="0.25">
      <c r="A1172" s="49">
        <v>1703</v>
      </c>
      <c r="B1172" s="50">
        <v>0.01</v>
      </c>
      <c r="C1172" s="49" t="s">
        <v>2490</v>
      </c>
      <c r="D1172" s="49" t="s">
        <v>2397</v>
      </c>
      <c r="E1172" s="49" t="s">
        <v>2379</v>
      </c>
      <c r="F1172" s="49" t="s">
        <v>2519</v>
      </c>
      <c r="G1172" s="55" t="s">
        <v>2309</v>
      </c>
      <c r="H1172" s="56" t="s">
        <v>2652</v>
      </c>
      <c r="I1172">
        <v>13</v>
      </c>
    </row>
    <row r="1173" spans="1:9" x14ac:dyDescent="0.25">
      <c r="A1173" s="49">
        <v>232</v>
      </c>
      <c r="B1173" s="50">
        <v>0.01</v>
      </c>
      <c r="C1173" s="49" t="s">
        <v>2396</v>
      </c>
      <c r="D1173" s="49" t="s">
        <v>2397</v>
      </c>
      <c r="E1173" s="49" t="s">
        <v>2378</v>
      </c>
      <c r="F1173" s="49" t="s">
        <v>2519</v>
      </c>
      <c r="G1173" s="73" t="s">
        <v>2304</v>
      </c>
      <c r="H1173" s="56" t="s">
        <v>2652</v>
      </c>
      <c r="I1173">
        <v>13</v>
      </c>
    </row>
    <row r="1174" spans="1:9" x14ac:dyDescent="0.25">
      <c r="A1174" s="49">
        <v>1413</v>
      </c>
      <c r="B1174" s="50">
        <v>0.01</v>
      </c>
      <c r="C1174" s="49" t="s">
        <v>2463</v>
      </c>
      <c r="D1174" s="49" t="s">
        <v>2397</v>
      </c>
      <c r="E1174" s="49" t="s">
        <v>2378</v>
      </c>
      <c r="F1174" s="49" t="s">
        <v>2519</v>
      </c>
      <c r="G1174" s="73" t="s">
        <v>2304</v>
      </c>
      <c r="H1174" s="56" t="s">
        <v>2652</v>
      </c>
      <c r="I1174">
        <v>13</v>
      </c>
    </row>
    <row r="1175" spans="1:9" x14ac:dyDescent="0.25">
      <c r="A1175" s="49">
        <v>1586</v>
      </c>
      <c r="B1175" s="50">
        <v>0.01</v>
      </c>
      <c r="C1175" s="49" t="s">
        <v>2490</v>
      </c>
      <c r="D1175" s="49" t="s">
        <v>2397</v>
      </c>
      <c r="E1175" s="49" t="s">
        <v>2378</v>
      </c>
      <c r="F1175" s="49" t="s">
        <v>2519</v>
      </c>
      <c r="G1175" s="73" t="s">
        <v>2304</v>
      </c>
      <c r="H1175" s="56" t="s">
        <v>2652</v>
      </c>
      <c r="I1175">
        <v>13</v>
      </c>
    </row>
    <row r="1176" spans="1:9" x14ac:dyDescent="0.25">
      <c r="A1176" s="49">
        <v>274</v>
      </c>
      <c r="B1176" s="50">
        <v>0.01</v>
      </c>
      <c r="C1176" s="49" t="s">
        <v>2396</v>
      </c>
      <c r="D1176" s="49" t="s">
        <v>2397</v>
      </c>
      <c r="E1176" s="49" t="s">
        <v>2384</v>
      </c>
      <c r="F1176" s="49" t="s">
        <v>2519</v>
      </c>
      <c r="G1176" s="62" t="s">
        <v>2538</v>
      </c>
      <c r="H1176" s="56" t="s">
        <v>2652</v>
      </c>
      <c r="I1176">
        <v>13</v>
      </c>
    </row>
    <row r="1177" spans="1:9" x14ac:dyDescent="0.25">
      <c r="A1177" s="49">
        <v>1455</v>
      </c>
      <c r="B1177" s="50">
        <v>0.01</v>
      </c>
      <c r="C1177" s="49" t="s">
        <v>2463</v>
      </c>
      <c r="D1177" s="49" t="s">
        <v>2397</v>
      </c>
      <c r="E1177" s="49" t="s">
        <v>2384</v>
      </c>
      <c r="F1177" s="49" t="s">
        <v>2519</v>
      </c>
      <c r="G1177" s="62" t="s">
        <v>2538</v>
      </c>
      <c r="H1177" s="56" t="s">
        <v>2652</v>
      </c>
      <c r="I1177">
        <v>13</v>
      </c>
    </row>
    <row r="1178" spans="1:9" x14ac:dyDescent="0.25">
      <c r="A1178" s="49">
        <v>1628</v>
      </c>
      <c r="B1178" s="50">
        <v>0.01</v>
      </c>
      <c r="C1178" s="49" t="s">
        <v>2490</v>
      </c>
      <c r="D1178" s="49" t="s">
        <v>2397</v>
      </c>
      <c r="E1178" s="49" t="s">
        <v>2384</v>
      </c>
      <c r="F1178" s="49" t="s">
        <v>2519</v>
      </c>
      <c r="G1178" s="63" t="s">
        <v>2538</v>
      </c>
      <c r="H1178" s="56" t="s">
        <v>2652</v>
      </c>
      <c r="I1178">
        <v>13</v>
      </c>
    </row>
    <row r="1179" spans="1:9" x14ac:dyDescent="0.25">
      <c r="A1179" s="49">
        <v>295</v>
      </c>
      <c r="B1179" s="50">
        <v>0.01</v>
      </c>
      <c r="C1179" s="49" t="s">
        <v>2396</v>
      </c>
      <c r="D1179" s="49" t="s">
        <v>2397</v>
      </c>
      <c r="E1179" s="49" t="s">
        <v>2386</v>
      </c>
      <c r="F1179" s="49" t="s">
        <v>2519</v>
      </c>
      <c r="G1179" s="63" t="s">
        <v>2539</v>
      </c>
      <c r="H1179" s="56" t="s">
        <v>2652</v>
      </c>
      <c r="I1179">
        <v>13</v>
      </c>
    </row>
    <row r="1180" spans="1:9" x14ac:dyDescent="0.25">
      <c r="A1180" s="49">
        <v>1476</v>
      </c>
      <c r="B1180" s="50">
        <v>0.01</v>
      </c>
      <c r="C1180" s="49" t="s">
        <v>2463</v>
      </c>
      <c r="D1180" s="49" t="s">
        <v>2397</v>
      </c>
      <c r="E1180" s="49" t="s">
        <v>2386</v>
      </c>
      <c r="F1180" s="49" t="s">
        <v>2519</v>
      </c>
      <c r="G1180" s="63" t="s">
        <v>2539</v>
      </c>
      <c r="H1180" s="56" t="s">
        <v>2652</v>
      </c>
      <c r="I1180">
        <v>13</v>
      </c>
    </row>
    <row r="1181" spans="1:9" x14ac:dyDescent="0.25">
      <c r="A1181" s="49">
        <v>1649</v>
      </c>
      <c r="B1181" s="50">
        <v>0.01</v>
      </c>
      <c r="C1181" s="49" t="s">
        <v>2490</v>
      </c>
      <c r="D1181" s="49" t="s">
        <v>2397</v>
      </c>
      <c r="E1181" s="49" t="s">
        <v>2386</v>
      </c>
      <c r="F1181" s="49" t="s">
        <v>2519</v>
      </c>
      <c r="G1181" s="62" t="s">
        <v>2539</v>
      </c>
      <c r="H1181" s="56" t="s">
        <v>2652</v>
      </c>
      <c r="I1181">
        <v>13</v>
      </c>
    </row>
    <row r="1182" spans="1:9" x14ac:dyDescent="0.25">
      <c r="A1182" s="49">
        <v>240</v>
      </c>
      <c r="B1182" s="50">
        <v>0.01</v>
      </c>
      <c r="C1182" s="49" t="s">
        <v>2396</v>
      </c>
      <c r="D1182" s="49" t="s">
        <v>2398</v>
      </c>
      <c r="E1182" s="49" t="s">
        <v>2395</v>
      </c>
      <c r="F1182" s="49" t="s">
        <v>2520</v>
      </c>
      <c r="G1182" s="62" t="s">
        <v>2537</v>
      </c>
      <c r="H1182" s="56" t="s">
        <v>2652</v>
      </c>
      <c r="I1182">
        <v>13</v>
      </c>
    </row>
    <row r="1183" spans="1:9" x14ac:dyDescent="0.25">
      <c r="A1183" s="49">
        <v>1421</v>
      </c>
      <c r="B1183" s="50">
        <v>0.01</v>
      </c>
      <c r="C1183" s="49" t="s">
        <v>2463</v>
      </c>
      <c r="D1183" s="49" t="s">
        <v>2398</v>
      </c>
      <c r="E1183" s="49" t="s">
        <v>2395</v>
      </c>
      <c r="F1183" s="49" t="s">
        <v>2520</v>
      </c>
      <c r="G1183" s="62" t="s">
        <v>2537</v>
      </c>
      <c r="H1183" s="56" t="s">
        <v>2652</v>
      </c>
      <c r="I1183">
        <v>13</v>
      </c>
    </row>
    <row r="1184" spans="1:9" x14ac:dyDescent="0.25">
      <c r="A1184" s="49">
        <v>1594</v>
      </c>
      <c r="B1184" s="50">
        <v>0.01</v>
      </c>
      <c r="C1184" s="49" t="s">
        <v>2490</v>
      </c>
      <c r="D1184" s="49" t="s">
        <v>2398</v>
      </c>
      <c r="E1184" s="49" t="s">
        <v>2395</v>
      </c>
      <c r="F1184" s="49" t="s">
        <v>2520</v>
      </c>
      <c r="G1184" s="62" t="s">
        <v>2537</v>
      </c>
      <c r="H1184" s="56" t="s">
        <v>2652</v>
      </c>
      <c r="I1184">
        <v>13</v>
      </c>
    </row>
    <row r="1185" spans="1:9" x14ac:dyDescent="0.25">
      <c r="A1185" s="49">
        <v>352</v>
      </c>
      <c r="B1185" s="50">
        <v>0.01</v>
      </c>
      <c r="C1185" s="49" t="s">
        <v>2396</v>
      </c>
      <c r="D1185" s="49" t="s">
        <v>2398</v>
      </c>
      <c r="E1185" s="49" t="s">
        <v>2379</v>
      </c>
      <c r="F1185" s="49" t="s">
        <v>2520</v>
      </c>
      <c r="G1185" s="55" t="s">
        <v>2309</v>
      </c>
      <c r="H1185" s="56" t="s">
        <v>2652</v>
      </c>
      <c r="I1185">
        <v>13</v>
      </c>
    </row>
    <row r="1186" spans="1:9" x14ac:dyDescent="0.25">
      <c r="A1186" s="49">
        <v>1544</v>
      </c>
      <c r="B1186" s="50">
        <v>0.01</v>
      </c>
      <c r="C1186" s="49" t="s">
        <v>2463</v>
      </c>
      <c r="D1186" s="49" t="s">
        <v>2398</v>
      </c>
      <c r="E1186" s="49" t="s">
        <v>2379</v>
      </c>
      <c r="F1186" s="49" t="s">
        <v>2520</v>
      </c>
      <c r="G1186" s="55" t="s">
        <v>2309</v>
      </c>
      <c r="H1186" s="56" t="s">
        <v>2652</v>
      </c>
      <c r="I1186">
        <v>13</v>
      </c>
    </row>
    <row r="1187" spans="1:9" x14ac:dyDescent="0.25">
      <c r="A1187" s="49">
        <v>1704</v>
      </c>
      <c r="B1187" s="50">
        <v>0.01</v>
      </c>
      <c r="C1187" s="49" t="s">
        <v>2490</v>
      </c>
      <c r="D1187" s="49" t="s">
        <v>2398</v>
      </c>
      <c r="E1187" s="49" t="s">
        <v>2379</v>
      </c>
      <c r="F1187" s="49" t="s">
        <v>2520</v>
      </c>
      <c r="G1187" s="55" t="s">
        <v>2309</v>
      </c>
      <c r="H1187" s="56" t="s">
        <v>2652</v>
      </c>
      <c r="I1187">
        <v>13</v>
      </c>
    </row>
    <row r="1188" spans="1:9" x14ac:dyDescent="0.25">
      <c r="A1188" s="49">
        <v>233</v>
      </c>
      <c r="B1188" s="50">
        <v>0.01</v>
      </c>
      <c r="C1188" s="49" t="s">
        <v>2396</v>
      </c>
      <c r="D1188" s="49" t="s">
        <v>2398</v>
      </c>
      <c r="E1188" s="49" t="s">
        <v>2378</v>
      </c>
      <c r="F1188" s="49" t="s">
        <v>2520</v>
      </c>
      <c r="G1188" s="62" t="s">
        <v>2304</v>
      </c>
      <c r="H1188" s="56" t="s">
        <v>2652</v>
      </c>
      <c r="I1188">
        <v>13</v>
      </c>
    </row>
    <row r="1189" spans="1:9" x14ac:dyDescent="0.25">
      <c r="A1189" s="49">
        <v>1414</v>
      </c>
      <c r="B1189" s="50">
        <v>0.01</v>
      </c>
      <c r="C1189" s="49" t="s">
        <v>2463</v>
      </c>
      <c r="D1189" s="49" t="s">
        <v>2398</v>
      </c>
      <c r="E1189" s="49" t="s">
        <v>2378</v>
      </c>
      <c r="F1189" s="49" t="s">
        <v>2520</v>
      </c>
      <c r="G1189" s="62" t="s">
        <v>2304</v>
      </c>
      <c r="H1189" s="56" t="s">
        <v>2652</v>
      </c>
      <c r="I1189">
        <v>13</v>
      </c>
    </row>
    <row r="1190" spans="1:9" x14ac:dyDescent="0.25">
      <c r="A1190" s="49">
        <v>1587</v>
      </c>
      <c r="B1190" s="50">
        <v>0.01</v>
      </c>
      <c r="C1190" s="49" t="s">
        <v>2490</v>
      </c>
      <c r="D1190" s="49" t="s">
        <v>2398</v>
      </c>
      <c r="E1190" s="49" t="s">
        <v>2378</v>
      </c>
      <c r="F1190" s="49" t="s">
        <v>2520</v>
      </c>
      <c r="G1190" s="62" t="s">
        <v>2304</v>
      </c>
      <c r="H1190" s="56" t="s">
        <v>2652</v>
      </c>
      <c r="I1190">
        <v>13</v>
      </c>
    </row>
    <row r="1191" spans="1:9" x14ac:dyDescent="0.25">
      <c r="A1191" s="49">
        <v>275</v>
      </c>
      <c r="B1191" s="50">
        <v>0.01</v>
      </c>
      <c r="C1191" s="49" t="s">
        <v>2396</v>
      </c>
      <c r="D1191" s="49" t="s">
        <v>2398</v>
      </c>
      <c r="E1191" s="49" t="s">
        <v>2384</v>
      </c>
      <c r="F1191" s="49" t="s">
        <v>2520</v>
      </c>
      <c r="G1191" s="62" t="s">
        <v>2538</v>
      </c>
      <c r="H1191" s="56" t="s">
        <v>2652</v>
      </c>
      <c r="I1191">
        <v>13</v>
      </c>
    </row>
    <row r="1192" spans="1:9" x14ac:dyDescent="0.25">
      <c r="A1192" s="49">
        <v>1456</v>
      </c>
      <c r="B1192" s="50">
        <v>0.01</v>
      </c>
      <c r="C1192" s="49" t="s">
        <v>2463</v>
      </c>
      <c r="D1192" s="49" t="s">
        <v>2398</v>
      </c>
      <c r="E1192" s="49" t="s">
        <v>2384</v>
      </c>
      <c r="F1192" s="49" t="s">
        <v>2520</v>
      </c>
      <c r="G1192" s="62" t="s">
        <v>2538</v>
      </c>
      <c r="H1192" s="56" t="s">
        <v>2652</v>
      </c>
      <c r="I1192">
        <v>13</v>
      </c>
    </row>
    <row r="1193" spans="1:9" x14ac:dyDescent="0.25">
      <c r="A1193" s="49">
        <v>1629</v>
      </c>
      <c r="B1193" s="50">
        <v>0.01</v>
      </c>
      <c r="C1193" s="49" t="s">
        <v>2490</v>
      </c>
      <c r="D1193" s="49" t="s">
        <v>2398</v>
      </c>
      <c r="E1193" s="49" t="s">
        <v>2384</v>
      </c>
      <c r="F1193" s="49" t="s">
        <v>2520</v>
      </c>
      <c r="G1193" s="62" t="s">
        <v>2538</v>
      </c>
      <c r="H1193" s="56" t="s">
        <v>2652</v>
      </c>
      <c r="I1193">
        <v>13</v>
      </c>
    </row>
    <row r="1194" spans="1:9" x14ac:dyDescent="0.25">
      <c r="A1194" s="49">
        <v>296</v>
      </c>
      <c r="B1194" s="50">
        <v>0.01</v>
      </c>
      <c r="C1194" s="49" t="s">
        <v>2396</v>
      </c>
      <c r="D1194" s="49" t="s">
        <v>2398</v>
      </c>
      <c r="E1194" s="49" t="s">
        <v>2386</v>
      </c>
      <c r="F1194" s="49" t="s">
        <v>2520</v>
      </c>
      <c r="G1194" s="62" t="s">
        <v>2539</v>
      </c>
      <c r="H1194" s="56" t="s">
        <v>2652</v>
      </c>
      <c r="I1194">
        <v>13</v>
      </c>
    </row>
    <row r="1195" spans="1:9" x14ac:dyDescent="0.25">
      <c r="A1195" s="49">
        <v>1477</v>
      </c>
      <c r="B1195" s="50">
        <v>0.01</v>
      </c>
      <c r="C1195" s="49" t="s">
        <v>2463</v>
      </c>
      <c r="D1195" s="49" t="s">
        <v>2398</v>
      </c>
      <c r="E1195" s="49" t="s">
        <v>2386</v>
      </c>
      <c r="F1195" s="49" t="s">
        <v>2520</v>
      </c>
      <c r="G1195" s="62" t="s">
        <v>2539</v>
      </c>
      <c r="H1195" s="56" t="s">
        <v>2652</v>
      </c>
      <c r="I1195">
        <v>13</v>
      </c>
    </row>
    <row r="1196" spans="1:9" x14ac:dyDescent="0.25">
      <c r="A1196" s="49">
        <v>1650</v>
      </c>
      <c r="B1196" s="50">
        <v>0.01</v>
      </c>
      <c r="C1196" s="49" t="s">
        <v>2490</v>
      </c>
      <c r="D1196" s="49" t="s">
        <v>2398</v>
      </c>
      <c r="E1196" s="49" t="s">
        <v>2386</v>
      </c>
      <c r="F1196" s="49" t="s">
        <v>2520</v>
      </c>
      <c r="G1196" s="62" t="s">
        <v>2539</v>
      </c>
      <c r="H1196" s="56" t="s">
        <v>2652</v>
      </c>
      <c r="I1196">
        <v>13</v>
      </c>
    </row>
    <row r="1197" spans="1:9" x14ac:dyDescent="0.25">
      <c r="A1197" s="49">
        <v>241</v>
      </c>
      <c r="B1197" s="50">
        <v>0.01</v>
      </c>
      <c r="C1197" s="49" t="s">
        <v>2396</v>
      </c>
      <c r="D1197" s="49" t="s">
        <v>2399</v>
      </c>
      <c r="E1197" s="49" t="s">
        <v>2395</v>
      </c>
      <c r="F1197" s="49" t="s">
        <v>2521</v>
      </c>
      <c r="G1197" s="62" t="s">
        <v>2537</v>
      </c>
      <c r="H1197" s="56" t="s">
        <v>2652</v>
      </c>
      <c r="I1197">
        <v>13</v>
      </c>
    </row>
    <row r="1198" spans="1:9" x14ac:dyDescent="0.25">
      <c r="A1198" s="49">
        <v>1422</v>
      </c>
      <c r="B1198" s="50">
        <v>0.01</v>
      </c>
      <c r="C1198" s="49" t="s">
        <v>2463</v>
      </c>
      <c r="D1198" s="49" t="s">
        <v>2399</v>
      </c>
      <c r="E1198" s="49" t="s">
        <v>2395</v>
      </c>
      <c r="F1198" s="49" t="s">
        <v>2521</v>
      </c>
      <c r="G1198" s="62" t="s">
        <v>2537</v>
      </c>
      <c r="H1198" s="56" t="s">
        <v>2652</v>
      </c>
      <c r="I1198">
        <v>13</v>
      </c>
    </row>
    <row r="1199" spans="1:9" s="69" customFormat="1" x14ac:dyDescent="0.25">
      <c r="A1199" s="49">
        <v>1595</v>
      </c>
      <c r="B1199" s="50">
        <v>0.01</v>
      </c>
      <c r="C1199" s="49" t="s">
        <v>2490</v>
      </c>
      <c r="D1199" s="49" t="s">
        <v>2399</v>
      </c>
      <c r="E1199" s="49" t="s">
        <v>2395</v>
      </c>
      <c r="F1199" s="49" t="s">
        <v>2521</v>
      </c>
      <c r="G1199" s="62" t="s">
        <v>2537</v>
      </c>
      <c r="H1199" s="56" t="s">
        <v>2652</v>
      </c>
      <c r="I1199">
        <v>13</v>
      </c>
    </row>
    <row r="1200" spans="1:9" s="69" customFormat="1" x14ac:dyDescent="0.25">
      <c r="A1200" s="49">
        <v>353</v>
      </c>
      <c r="B1200" s="50">
        <v>0.01</v>
      </c>
      <c r="C1200" s="49" t="s">
        <v>2396</v>
      </c>
      <c r="D1200" s="49" t="s">
        <v>2399</v>
      </c>
      <c r="E1200" s="49" t="s">
        <v>2379</v>
      </c>
      <c r="F1200" s="49" t="s">
        <v>2521</v>
      </c>
      <c r="G1200" s="55" t="s">
        <v>2309</v>
      </c>
      <c r="H1200" s="56" t="s">
        <v>2652</v>
      </c>
      <c r="I1200">
        <v>13</v>
      </c>
    </row>
    <row r="1201" spans="1:9" x14ac:dyDescent="0.25">
      <c r="A1201" s="49">
        <v>1545</v>
      </c>
      <c r="B1201" s="50">
        <v>0.01</v>
      </c>
      <c r="C1201" s="49" t="s">
        <v>2463</v>
      </c>
      <c r="D1201" s="49" t="s">
        <v>2399</v>
      </c>
      <c r="E1201" s="49" t="s">
        <v>2379</v>
      </c>
      <c r="F1201" s="49" t="s">
        <v>2521</v>
      </c>
      <c r="G1201" s="55" t="s">
        <v>2309</v>
      </c>
      <c r="H1201" s="56" t="s">
        <v>2652</v>
      </c>
      <c r="I1201">
        <v>13</v>
      </c>
    </row>
    <row r="1202" spans="1:9" x14ac:dyDescent="0.25">
      <c r="A1202" s="49">
        <v>1705</v>
      </c>
      <c r="B1202" s="50">
        <v>0.01</v>
      </c>
      <c r="C1202" s="49" t="s">
        <v>2490</v>
      </c>
      <c r="D1202" s="49" t="s">
        <v>2399</v>
      </c>
      <c r="E1202" s="49" t="s">
        <v>2379</v>
      </c>
      <c r="F1202" s="49" t="s">
        <v>2521</v>
      </c>
      <c r="G1202" s="55" t="s">
        <v>2309</v>
      </c>
      <c r="H1202" s="56" t="s">
        <v>2652</v>
      </c>
      <c r="I1202">
        <v>13</v>
      </c>
    </row>
    <row r="1203" spans="1:9" x14ac:dyDescent="0.25">
      <c r="A1203" s="49">
        <v>234</v>
      </c>
      <c r="B1203" s="50">
        <v>0.01</v>
      </c>
      <c r="C1203" s="49" t="s">
        <v>2396</v>
      </c>
      <c r="D1203" s="49" t="s">
        <v>2399</v>
      </c>
      <c r="E1203" s="49" t="s">
        <v>2378</v>
      </c>
      <c r="F1203" s="49" t="s">
        <v>2521</v>
      </c>
      <c r="G1203" s="62" t="s">
        <v>2304</v>
      </c>
      <c r="H1203" s="56" t="s">
        <v>2652</v>
      </c>
      <c r="I1203">
        <v>13</v>
      </c>
    </row>
    <row r="1204" spans="1:9" x14ac:dyDescent="0.25">
      <c r="A1204" s="49">
        <v>1415</v>
      </c>
      <c r="B1204" s="50">
        <v>0.01</v>
      </c>
      <c r="C1204" s="49" t="s">
        <v>2463</v>
      </c>
      <c r="D1204" s="49" t="s">
        <v>2399</v>
      </c>
      <c r="E1204" s="49" t="s">
        <v>2378</v>
      </c>
      <c r="F1204" s="49" t="s">
        <v>2521</v>
      </c>
      <c r="G1204" s="62" t="s">
        <v>2304</v>
      </c>
      <c r="H1204" s="56" t="s">
        <v>2652</v>
      </c>
      <c r="I1204">
        <v>13</v>
      </c>
    </row>
    <row r="1205" spans="1:9" x14ac:dyDescent="0.25">
      <c r="A1205" s="49">
        <v>1588</v>
      </c>
      <c r="B1205" s="50">
        <v>0.01</v>
      </c>
      <c r="C1205" s="49" t="s">
        <v>2490</v>
      </c>
      <c r="D1205" s="49" t="s">
        <v>2399</v>
      </c>
      <c r="E1205" s="49" t="s">
        <v>2378</v>
      </c>
      <c r="F1205" s="49" t="s">
        <v>2521</v>
      </c>
      <c r="G1205" s="62" t="s">
        <v>2304</v>
      </c>
      <c r="H1205" s="56" t="s">
        <v>2652</v>
      </c>
      <c r="I1205">
        <v>13</v>
      </c>
    </row>
    <row r="1206" spans="1:9" x14ac:dyDescent="0.25">
      <c r="A1206" s="49">
        <v>276</v>
      </c>
      <c r="B1206" s="50">
        <v>0.01</v>
      </c>
      <c r="C1206" s="49" t="s">
        <v>2396</v>
      </c>
      <c r="D1206" s="49" t="s">
        <v>2399</v>
      </c>
      <c r="E1206" s="49" t="s">
        <v>2384</v>
      </c>
      <c r="F1206" s="49" t="s">
        <v>2521</v>
      </c>
      <c r="G1206" s="62" t="s">
        <v>2538</v>
      </c>
      <c r="H1206" s="56" t="s">
        <v>2652</v>
      </c>
      <c r="I1206">
        <v>13</v>
      </c>
    </row>
    <row r="1207" spans="1:9" x14ac:dyDescent="0.25">
      <c r="A1207" s="49">
        <v>1457</v>
      </c>
      <c r="B1207" s="50">
        <v>0.01</v>
      </c>
      <c r="C1207" s="49" t="s">
        <v>2463</v>
      </c>
      <c r="D1207" s="49" t="s">
        <v>2399</v>
      </c>
      <c r="E1207" s="49" t="s">
        <v>2384</v>
      </c>
      <c r="F1207" s="49" t="s">
        <v>2521</v>
      </c>
      <c r="G1207" s="62" t="s">
        <v>2538</v>
      </c>
      <c r="H1207" s="56" t="s">
        <v>2652</v>
      </c>
      <c r="I1207">
        <v>13</v>
      </c>
    </row>
    <row r="1208" spans="1:9" x14ac:dyDescent="0.25">
      <c r="A1208" s="49">
        <v>1630</v>
      </c>
      <c r="B1208" s="50">
        <v>0.01</v>
      </c>
      <c r="C1208" s="49" t="s">
        <v>2490</v>
      </c>
      <c r="D1208" s="49" t="s">
        <v>2399</v>
      </c>
      <c r="E1208" s="49" t="s">
        <v>2384</v>
      </c>
      <c r="F1208" s="49" t="s">
        <v>2521</v>
      </c>
      <c r="G1208" s="62" t="s">
        <v>2538</v>
      </c>
      <c r="H1208" s="56" t="s">
        <v>2652</v>
      </c>
      <c r="I1208">
        <v>13</v>
      </c>
    </row>
    <row r="1209" spans="1:9" x14ac:dyDescent="0.25">
      <c r="A1209" s="49">
        <v>297</v>
      </c>
      <c r="B1209" s="50">
        <v>0.01</v>
      </c>
      <c r="C1209" s="49" t="s">
        <v>2396</v>
      </c>
      <c r="D1209" s="49" t="s">
        <v>2399</v>
      </c>
      <c r="E1209" s="49" t="s">
        <v>2386</v>
      </c>
      <c r="F1209" s="49" t="s">
        <v>2521</v>
      </c>
      <c r="G1209" s="62" t="s">
        <v>2539</v>
      </c>
      <c r="H1209" s="56" t="s">
        <v>2652</v>
      </c>
      <c r="I1209">
        <v>13</v>
      </c>
    </row>
    <row r="1210" spans="1:9" x14ac:dyDescent="0.25">
      <c r="A1210" s="49">
        <v>1478</v>
      </c>
      <c r="B1210" s="50">
        <v>0.01</v>
      </c>
      <c r="C1210" s="49" t="s">
        <v>2463</v>
      </c>
      <c r="D1210" s="49" t="s">
        <v>2399</v>
      </c>
      <c r="E1210" s="49" t="s">
        <v>2386</v>
      </c>
      <c r="F1210" s="49" t="s">
        <v>2521</v>
      </c>
      <c r="G1210" s="62" t="s">
        <v>2539</v>
      </c>
      <c r="H1210" s="56" t="s">
        <v>2652</v>
      </c>
      <c r="I1210">
        <v>13</v>
      </c>
    </row>
    <row r="1211" spans="1:9" x14ac:dyDescent="0.25">
      <c r="A1211" s="49">
        <v>1651</v>
      </c>
      <c r="B1211" s="50">
        <v>0.01</v>
      </c>
      <c r="C1211" s="49" t="s">
        <v>2490</v>
      </c>
      <c r="D1211" s="49" t="s">
        <v>2399</v>
      </c>
      <c r="E1211" s="49" t="s">
        <v>2386</v>
      </c>
      <c r="F1211" s="49" t="s">
        <v>2521</v>
      </c>
      <c r="G1211" s="62" t="s">
        <v>2539</v>
      </c>
      <c r="H1211" s="56" t="s">
        <v>2652</v>
      </c>
      <c r="I1211">
        <v>13</v>
      </c>
    </row>
    <row r="1212" spans="1:9" x14ac:dyDescent="0.25">
      <c r="A1212" s="49">
        <v>244</v>
      </c>
      <c r="B1212" s="50">
        <v>0.01</v>
      </c>
      <c r="C1212" s="49" t="s">
        <v>2396</v>
      </c>
      <c r="D1212" s="49" t="s">
        <v>2402</v>
      </c>
      <c r="E1212" s="49" t="s">
        <v>2395</v>
      </c>
      <c r="F1212" s="49" t="s">
        <v>2523</v>
      </c>
      <c r="G1212" s="62" t="s">
        <v>2537</v>
      </c>
      <c r="H1212" s="56" t="s">
        <v>2652</v>
      </c>
      <c r="I1212">
        <v>13</v>
      </c>
    </row>
    <row r="1213" spans="1:9" x14ac:dyDescent="0.25">
      <c r="A1213" s="49">
        <v>1425</v>
      </c>
      <c r="B1213" s="50">
        <v>0.01</v>
      </c>
      <c r="C1213" s="49" t="s">
        <v>2463</v>
      </c>
      <c r="D1213" s="49" t="s">
        <v>2402</v>
      </c>
      <c r="E1213" s="49" t="s">
        <v>2395</v>
      </c>
      <c r="F1213" s="49" t="s">
        <v>2523</v>
      </c>
      <c r="G1213" s="62" t="s">
        <v>2537</v>
      </c>
      <c r="H1213" s="56" t="s">
        <v>2652</v>
      </c>
      <c r="I1213">
        <v>13</v>
      </c>
    </row>
    <row r="1214" spans="1:9" x14ac:dyDescent="0.25">
      <c r="A1214" s="49">
        <v>1598</v>
      </c>
      <c r="B1214" s="50">
        <v>0.01</v>
      </c>
      <c r="C1214" s="49" t="s">
        <v>2490</v>
      </c>
      <c r="D1214" s="49" t="s">
        <v>2402</v>
      </c>
      <c r="E1214" s="49" t="s">
        <v>2395</v>
      </c>
      <c r="F1214" s="49" t="s">
        <v>2523</v>
      </c>
      <c r="G1214" s="62" t="s">
        <v>2537</v>
      </c>
      <c r="H1214" s="56" t="s">
        <v>2652</v>
      </c>
      <c r="I1214">
        <v>13</v>
      </c>
    </row>
    <row r="1215" spans="1:9" x14ac:dyDescent="0.25">
      <c r="A1215" s="49">
        <v>356</v>
      </c>
      <c r="B1215" s="50">
        <v>0.01</v>
      </c>
      <c r="C1215" s="49" t="s">
        <v>2396</v>
      </c>
      <c r="D1215" s="49" t="s">
        <v>2402</v>
      </c>
      <c r="E1215" s="49" t="s">
        <v>2379</v>
      </c>
      <c r="F1215" s="49" t="s">
        <v>2523</v>
      </c>
      <c r="G1215" s="55" t="s">
        <v>2309</v>
      </c>
      <c r="H1215" s="56" t="s">
        <v>2652</v>
      </c>
      <c r="I1215">
        <v>13</v>
      </c>
    </row>
    <row r="1216" spans="1:9" x14ac:dyDescent="0.25">
      <c r="A1216" s="49">
        <v>1548</v>
      </c>
      <c r="B1216" s="50">
        <v>0.01</v>
      </c>
      <c r="C1216" s="49" t="s">
        <v>2463</v>
      </c>
      <c r="D1216" s="49" t="s">
        <v>2402</v>
      </c>
      <c r="E1216" s="49" t="s">
        <v>2379</v>
      </c>
      <c r="F1216" s="49" t="s">
        <v>2523</v>
      </c>
      <c r="G1216" s="55" t="s">
        <v>2309</v>
      </c>
      <c r="H1216" s="56" t="s">
        <v>2652</v>
      </c>
      <c r="I1216">
        <v>13</v>
      </c>
    </row>
    <row r="1217" spans="1:9" x14ac:dyDescent="0.25">
      <c r="A1217" s="49">
        <v>1708</v>
      </c>
      <c r="B1217" s="50">
        <v>0.01</v>
      </c>
      <c r="C1217" s="49" t="s">
        <v>2490</v>
      </c>
      <c r="D1217" s="49" t="s">
        <v>2402</v>
      </c>
      <c r="E1217" s="49" t="s">
        <v>2379</v>
      </c>
      <c r="F1217" s="49" t="s">
        <v>2523</v>
      </c>
      <c r="G1217" s="55" t="s">
        <v>2309</v>
      </c>
      <c r="H1217" s="56" t="s">
        <v>2652</v>
      </c>
      <c r="I1217">
        <v>13</v>
      </c>
    </row>
    <row r="1218" spans="1:9" x14ac:dyDescent="0.25">
      <c r="A1218" s="49">
        <v>237</v>
      </c>
      <c r="B1218" s="50">
        <v>0.01</v>
      </c>
      <c r="C1218" s="49" t="s">
        <v>2396</v>
      </c>
      <c r="D1218" s="49" t="s">
        <v>2402</v>
      </c>
      <c r="E1218" s="49" t="s">
        <v>2378</v>
      </c>
      <c r="F1218" s="49" t="s">
        <v>2523</v>
      </c>
      <c r="G1218" s="62" t="s">
        <v>2655</v>
      </c>
      <c r="H1218" s="56" t="s">
        <v>2652</v>
      </c>
      <c r="I1218">
        <v>13</v>
      </c>
    </row>
    <row r="1219" spans="1:9" x14ac:dyDescent="0.25">
      <c r="A1219" s="49">
        <v>1418</v>
      </c>
      <c r="B1219" s="50">
        <v>0.01</v>
      </c>
      <c r="C1219" s="49" t="s">
        <v>2463</v>
      </c>
      <c r="D1219" s="49" t="s">
        <v>2402</v>
      </c>
      <c r="E1219" s="49" t="s">
        <v>2378</v>
      </c>
      <c r="F1219" s="49" t="s">
        <v>2523</v>
      </c>
      <c r="G1219" s="62" t="s">
        <v>2655</v>
      </c>
      <c r="H1219" s="56" t="s">
        <v>2652</v>
      </c>
      <c r="I1219">
        <v>13</v>
      </c>
    </row>
    <row r="1220" spans="1:9" x14ac:dyDescent="0.25">
      <c r="A1220" s="49">
        <v>1591</v>
      </c>
      <c r="B1220" s="50">
        <v>0.01</v>
      </c>
      <c r="C1220" s="49" t="s">
        <v>2490</v>
      </c>
      <c r="D1220" s="49" t="s">
        <v>2402</v>
      </c>
      <c r="E1220" s="49" t="s">
        <v>2378</v>
      </c>
      <c r="F1220" s="49" t="s">
        <v>2523</v>
      </c>
      <c r="G1220" s="62" t="s">
        <v>2655</v>
      </c>
      <c r="H1220" s="56" t="s">
        <v>2652</v>
      </c>
      <c r="I1220">
        <v>13</v>
      </c>
    </row>
    <row r="1221" spans="1:9" x14ac:dyDescent="0.25">
      <c r="A1221" s="49">
        <v>279</v>
      </c>
      <c r="B1221" s="50">
        <v>0.01</v>
      </c>
      <c r="C1221" s="49" t="s">
        <v>2396</v>
      </c>
      <c r="D1221" s="49" t="s">
        <v>2402</v>
      </c>
      <c r="E1221" s="49" t="s">
        <v>2384</v>
      </c>
      <c r="F1221" s="49" t="s">
        <v>2523</v>
      </c>
      <c r="G1221" s="62" t="s">
        <v>2538</v>
      </c>
      <c r="H1221" s="56" t="s">
        <v>2652</v>
      </c>
      <c r="I1221">
        <v>13</v>
      </c>
    </row>
    <row r="1222" spans="1:9" x14ac:dyDescent="0.25">
      <c r="A1222" s="49">
        <v>1460</v>
      </c>
      <c r="B1222" s="50">
        <v>0.01</v>
      </c>
      <c r="C1222" s="49" t="s">
        <v>2463</v>
      </c>
      <c r="D1222" s="49" t="s">
        <v>2402</v>
      </c>
      <c r="E1222" s="49" t="s">
        <v>2384</v>
      </c>
      <c r="F1222" s="49" t="s">
        <v>2523</v>
      </c>
      <c r="G1222" s="62" t="s">
        <v>2538</v>
      </c>
      <c r="H1222" s="56" t="s">
        <v>2652</v>
      </c>
      <c r="I1222">
        <v>13</v>
      </c>
    </row>
    <row r="1223" spans="1:9" x14ac:dyDescent="0.25">
      <c r="A1223" s="49">
        <v>1633</v>
      </c>
      <c r="B1223" s="50">
        <v>0.01</v>
      </c>
      <c r="C1223" s="49" t="s">
        <v>2490</v>
      </c>
      <c r="D1223" s="49" t="s">
        <v>2402</v>
      </c>
      <c r="E1223" s="49" t="s">
        <v>2384</v>
      </c>
      <c r="F1223" s="49" t="s">
        <v>2523</v>
      </c>
      <c r="G1223" s="62" t="s">
        <v>2538</v>
      </c>
      <c r="H1223" s="56" t="s">
        <v>2652</v>
      </c>
      <c r="I1223">
        <v>13</v>
      </c>
    </row>
    <row r="1224" spans="1:9" x14ac:dyDescent="0.25">
      <c r="A1224" s="49">
        <v>300</v>
      </c>
      <c r="B1224" s="50">
        <v>0.01</v>
      </c>
      <c r="C1224" s="49" t="s">
        <v>2396</v>
      </c>
      <c r="D1224" s="49" t="s">
        <v>2402</v>
      </c>
      <c r="E1224" s="49" t="s">
        <v>2386</v>
      </c>
      <c r="F1224" s="49" t="s">
        <v>2523</v>
      </c>
      <c r="G1224" s="62" t="s">
        <v>2539</v>
      </c>
      <c r="H1224" s="56" t="s">
        <v>2652</v>
      </c>
      <c r="I1224">
        <v>13</v>
      </c>
    </row>
    <row r="1225" spans="1:9" x14ac:dyDescent="0.25">
      <c r="A1225" s="49">
        <v>1481</v>
      </c>
      <c r="B1225" s="50">
        <v>0.01</v>
      </c>
      <c r="C1225" s="49" t="s">
        <v>2463</v>
      </c>
      <c r="D1225" s="49" t="s">
        <v>2402</v>
      </c>
      <c r="E1225" s="49" t="s">
        <v>2386</v>
      </c>
      <c r="F1225" s="49" t="s">
        <v>2523</v>
      </c>
      <c r="G1225" s="62" t="s">
        <v>2539</v>
      </c>
      <c r="H1225" s="56" t="s">
        <v>2652</v>
      </c>
      <c r="I1225">
        <v>13</v>
      </c>
    </row>
    <row r="1226" spans="1:9" x14ac:dyDescent="0.25">
      <c r="A1226" s="49">
        <v>1654</v>
      </c>
      <c r="B1226" s="50">
        <v>0.01</v>
      </c>
      <c r="C1226" s="49" t="s">
        <v>2490</v>
      </c>
      <c r="D1226" s="55" t="s">
        <v>2402</v>
      </c>
      <c r="E1226" s="55" t="s">
        <v>2386</v>
      </c>
      <c r="F1226" s="49" t="s">
        <v>2523</v>
      </c>
      <c r="G1226" s="62" t="s">
        <v>2539</v>
      </c>
      <c r="H1226" s="56" t="s">
        <v>2652</v>
      </c>
      <c r="I1226">
        <v>13</v>
      </c>
    </row>
    <row r="1227" spans="1:9" x14ac:dyDescent="0.25">
      <c r="A1227" s="49">
        <v>242</v>
      </c>
      <c r="B1227" s="50">
        <v>0.01</v>
      </c>
      <c r="C1227" s="49" t="s">
        <v>2396</v>
      </c>
      <c r="D1227" s="49" t="s">
        <v>2400</v>
      </c>
      <c r="E1227" s="49" t="s">
        <v>2395</v>
      </c>
      <c r="F1227" s="49" t="s">
        <v>2524</v>
      </c>
      <c r="G1227" s="62" t="s">
        <v>2537</v>
      </c>
      <c r="H1227" s="56" t="s">
        <v>2652</v>
      </c>
      <c r="I1227">
        <v>13</v>
      </c>
    </row>
    <row r="1228" spans="1:9" x14ac:dyDescent="0.25">
      <c r="A1228" s="49">
        <v>1423</v>
      </c>
      <c r="B1228" s="50">
        <v>0.01</v>
      </c>
      <c r="C1228" s="49" t="s">
        <v>2463</v>
      </c>
      <c r="D1228" s="49" t="s">
        <v>2400</v>
      </c>
      <c r="E1228" s="49" t="s">
        <v>2395</v>
      </c>
      <c r="F1228" s="49" t="s">
        <v>2524</v>
      </c>
      <c r="G1228" s="62" t="s">
        <v>2537</v>
      </c>
      <c r="H1228" s="56" t="s">
        <v>2652</v>
      </c>
      <c r="I1228">
        <v>13</v>
      </c>
    </row>
    <row r="1229" spans="1:9" x14ac:dyDescent="0.25">
      <c r="A1229" s="49">
        <v>1596</v>
      </c>
      <c r="B1229" s="50">
        <v>0.01</v>
      </c>
      <c r="C1229" s="49" t="s">
        <v>2490</v>
      </c>
      <c r="D1229" s="49" t="s">
        <v>2400</v>
      </c>
      <c r="E1229" s="49" t="s">
        <v>2395</v>
      </c>
      <c r="F1229" s="49" t="s">
        <v>2524</v>
      </c>
      <c r="G1229" s="62" t="s">
        <v>2537</v>
      </c>
      <c r="H1229" s="56" t="s">
        <v>2652</v>
      </c>
      <c r="I1229">
        <v>13</v>
      </c>
    </row>
    <row r="1230" spans="1:9" x14ac:dyDescent="0.25">
      <c r="A1230" s="49">
        <v>354</v>
      </c>
      <c r="B1230" s="50">
        <v>0.01</v>
      </c>
      <c r="C1230" s="49" t="s">
        <v>2396</v>
      </c>
      <c r="D1230" s="49" t="s">
        <v>2400</v>
      </c>
      <c r="E1230" s="49" t="s">
        <v>2379</v>
      </c>
      <c r="F1230" s="49" t="s">
        <v>2524</v>
      </c>
      <c r="G1230" s="55" t="s">
        <v>2309</v>
      </c>
      <c r="H1230" s="56" t="s">
        <v>2652</v>
      </c>
      <c r="I1230">
        <v>13</v>
      </c>
    </row>
    <row r="1231" spans="1:9" x14ac:dyDescent="0.25">
      <c r="A1231" s="49">
        <v>1546</v>
      </c>
      <c r="B1231" s="50">
        <v>0.01</v>
      </c>
      <c r="C1231" s="49" t="s">
        <v>2463</v>
      </c>
      <c r="D1231" s="49" t="s">
        <v>2400</v>
      </c>
      <c r="E1231" s="49" t="s">
        <v>2379</v>
      </c>
      <c r="F1231" s="49" t="s">
        <v>2524</v>
      </c>
      <c r="G1231" s="55" t="s">
        <v>2309</v>
      </c>
      <c r="H1231" s="56" t="s">
        <v>2652</v>
      </c>
      <c r="I1231">
        <v>13</v>
      </c>
    </row>
    <row r="1232" spans="1:9" x14ac:dyDescent="0.25">
      <c r="A1232" s="49">
        <v>1706</v>
      </c>
      <c r="B1232" s="50">
        <v>0.01</v>
      </c>
      <c r="C1232" s="49" t="s">
        <v>2490</v>
      </c>
      <c r="D1232" s="49" t="s">
        <v>2400</v>
      </c>
      <c r="E1232" s="49" t="s">
        <v>2379</v>
      </c>
      <c r="F1232" s="49" t="s">
        <v>2524</v>
      </c>
      <c r="G1232" s="55" t="s">
        <v>2309</v>
      </c>
      <c r="H1232" s="56" t="s">
        <v>2652</v>
      </c>
      <c r="I1232">
        <v>13</v>
      </c>
    </row>
    <row r="1233" spans="1:9" x14ac:dyDescent="0.25">
      <c r="A1233" s="49">
        <v>235</v>
      </c>
      <c r="B1233" s="50">
        <v>0.01</v>
      </c>
      <c r="C1233" s="49" t="s">
        <v>2396</v>
      </c>
      <c r="D1233" s="49" t="s">
        <v>2400</v>
      </c>
      <c r="E1233" s="49" t="s">
        <v>2378</v>
      </c>
      <c r="F1233" s="49" t="s">
        <v>2524</v>
      </c>
      <c r="G1233" s="62" t="s">
        <v>2655</v>
      </c>
      <c r="H1233" s="56" t="s">
        <v>2652</v>
      </c>
      <c r="I1233">
        <v>13</v>
      </c>
    </row>
    <row r="1234" spans="1:9" x14ac:dyDescent="0.25">
      <c r="A1234" s="49">
        <v>1416</v>
      </c>
      <c r="B1234" s="50">
        <v>0.01</v>
      </c>
      <c r="C1234" s="49" t="s">
        <v>2463</v>
      </c>
      <c r="D1234" s="49" t="s">
        <v>2400</v>
      </c>
      <c r="E1234" s="49" t="s">
        <v>2378</v>
      </c>
      <c r="F1234" s="49" t="s">
        <v>2524</v>
      </c>
      <c r="G1234" s="62" t="s">
        <v>2655</v>
      </c>
      <c r="H1234" s="56" t="s">
        <v>2652</v>
      </c>
      <c r="I1234">
        <v>13</v>
      </c>
    </row>
    <row r="1235" spans="1:9" x14ac:dyDescent="0.25">
      <c r="A1235" s="49">
        <v>1589</v>
      </c>
      <c r="B1235" s="50">
        <v>0.01</v>
      </c>
      <c r="C1235" s="49" t="s">
        <v>2490</v>
      </c>
      <c r="D1235" s="49" t="s">
        <v>2400</v>
      </c>
      <c r="E1235" s="49" t="s">
        <v>2378</v>
      </c>
      <c r="F1235" s="49" t="s">
        <v>2524</v>
      </c>
      <c r="G1235" s="62" t="s">
        <v>2655</v>
      </c>
      <c r="H1235" s="56" t="s">
        <v>2652</v>
      </c>
      <c r="I1235">
        <v>13</v>
      </c>
    </row>
    <row r="1236" spans="1:9" x14ac:dyDescent="0.25">
      <c r="A1236" s="49">
        <v>277</v>
      </c>
      <c r="B1236" s="50">
        <v>0.01</v>
      </c>
      <c r="C1236" s="49" t="s">
        <v>2396</v>
      </c>
      <c r="D1236" s="49" t="s">
        <v>2400</v>
      </c>
      <c r="E1236" s="49" t="s">
        <v>2384</v>
      </c>
      <c r="F1236" s="49" t="s">
        <v>2524</v>
      </c>
      <c r="G1236" s="62" t="s">
        <v>2538</v>
      </c>
      <c r="H1236" s="56" t="s">
        <v>2652</v>
      </c>
      <c r="I1236">
        <v>13</v>
      </c>
    </row>
    <row r="1237" spans="1:9" x14ac:dyDescent="0.25">
      <c r="A1237" s="49">
        <v>1458</v>
      </c>
      <c r="B1237" s="50">
        <v>0.01</v>
      </c>
      <c r="C1237" s="49" t="s">
        <v>2463</v>
      </c>
      <c r="D1237" s="49" t="s">
        <v>2400</v>
      </c>
      <c r="E1237" s="49" t="s">
        <v>2384</v>
      </c>
      <c r="F1237" s="49" t="s">
        <v>2524</v>
      </c>
      <c r="G1237" s="62" t="s">
        <v>2538</v>
      </c>
      <c r="H1237" s="56" t="s">
        <v>2652</v>
      </c>
      <c r="I1237">
        <v>13</v>
      </c>
    </row>
    <row r="1238" spans="1:9" x14ac:dyDescent="0.25">
      <c r="A1238" s="49">
        <v>1631</v>
      </c>
      <c r="B1238" s="50">
        <v>0.01</v>
      </c>
      <c r="C1238" s="49" t="s">
        <v>2490</v>
      </c>
      <c r="D1238" s="49" t="s">
        <v>2400</v>
      </c>
      <c r="E1238" s="49" t="s">
        <v>2384</v>
      </c>
      <c r="F1238" s="49" t="s">
        <v>2524</v>
      </c>
      <c r="G1238" s="62" t="s">
        <v>2538</v>
      </c>
      <c r="H1238" s="56" t="s">
        <v>2652</v>
      </c>
      <c r="I1238">
        <v>13</v>
      </c>
    </row>
    <row r="1239" spans="1:9" x14ac:dyDescent="0.25">
      <c r="A1239" s="49">
        <v>298</v>
      </c>
      <c r="B1239" s="50">
        <v>0.01</v>
      </c>
      <c r="C1239" s="49" t="s">
        <v>2396</v>
      </c>
      <c r="D1239" s="49" t="s">
        <v>2400</v>
      </c>
      <c r="E1239" s="49" t="s">
        <v>2386</v>
      </c>
      <c r="F1239" s="49" t="s">
        <v>2524</v>
      </c>
      <c r="G1239" s="62" t="s">
        <v>2539</v>
      </c>
      <c r="H1239" s="56" t="s">
        <v>2652</v>
      </c>
      <c r="I1239">
        <v>13</v>
      </c>
    </row>
    <row r="1240" spans="1:9" x14ac:dyDescent="0.25">
      <c r="A1240" s="49">
        <v>1479</v>
      </c>
      <c r="B1240" s="50">
        <v>0.01</v>
      </c>
      <c r="C1240" s="49" t="s">
        <v>2463</v>
      </c>
      <c r="D1240" s="49" t="s">
        <v>2400</v>
      </c>
      <c r="E1240" s="49" t="s">
        <v>2386</v>
      </c>
      <c r="F1240" s="49" t="s">
        <v>2524</v>
      </c>
      <c r="G1240" s="62" t="s">
        <v>2539</v>
      </c>
      <c r="H1240" s="56" t="s">
        <v>2652</v>
      </c>
      <c r="I1240">
        <v>13</v>
      </c>
    </row>
    <row r="1241" spans="1:9" x14ac:dyDescent="0.25">
      <c r="A1241" s="49">
        <v>1652</v>
      </c>
      <c r="B1241" s="50">
        <v>0.01</v>
      </c>
      <c r="C1241" s="49" t="s">
        <v>2490</v>
      </c>
      <c r="D1241" s="49" t="s">
        <v>2400</v>
      </c>
      <c r="E1241" s="49" t="s">
        <v>2386</v>
      </c>
      <c r="F1241" s="49" t="s">
        <v>2524</v>
      </c>
      <c r="G1241" s="62" t="s">
        <v>2539</v>
      </c>
      <c r="H1241" s="56" t="s">
        <v>2652</v>
      </c>
      <c r="I1241">
        <v>13</v>
      </c>
    </row>
    <row r="1242" spans="1:9" x14ac:dyDescent="0.25">
      <c r="A1242" s="49">
        <v>400</v>
      </c>
      <c r="B1242" s="50">
        <v>0.01</v>
      </c>
      <c r="C1242" s="49" t="s">
        <v>2463</v>
      </c>
      <c r="D1242" s="49" t="s">
        <v>2461</v>
      </c>
      <c r="E1242" s="49" t="s">
        <v>2395</v>
      </c>
      <c r="F1242" s="49" t="s">
        <v>2525</v>
      </c>
      <c r="G1242" s="62" t="s">
        <v>2537</v>
      </c>
      <c r="H1242" s="56" t="s">
        <v>2652</v>
      </c>
      <c r="I1242">
        <v>13</v>
      </c>
    </row>
    <row r="1243" spans="1:9" x14ac:dyDescent="0.25">
      <c r="A1243" s="49">
        <v>741</v>
      </c>
      <c r="B1243" s="50">
        <v>0.01</v>
      </c>
      <c r="C1243" s="49" t="s">
        <v>2490</v>
      </c>
      <c r="D1243" s="49" t="s">
        <v>2461</v>
      </c>
      <c r="E1243" s="49" t="s">
        <v>2395</v>
      </c>
      <c r="F1243" s="49" t="s">
        <v>2525</v>
      </c>
      <c r="G1243" s="62" t="s">
        <v>2537</v>
      </c>
      <c r="H1243" s="56" t="s">
        <v>2652</v>
      </c>
      <c r="I1243">
        <v>13</v>
      </c>
    </row>
    <row r="1244" spans="1:9" x14ac:dyDescent="0.25">
      <c r="A1244" s="49">
        <v>1070</v>
      </c>
      <c r="B1244" s="50">
        <v>0.01</v>
      </c>
      <c r="C1244" s="49" t="s">
        <v>2396</v>
      </c>
      <c r="D1244" s="49" t="s">
        <v>2461</v>
      </c>
      <c r="E1244" s="49" t="s">
        <v>2395</v>
      </c>
      <c r="F1244" s="49" t="s">
        <v>2525</v>
      </c>
      <c r="G1244" s="62" t="s">
        <v>2537</v>
      </c>
      <c r="H1244" s="56" t="s">
        <v>2652</v>
      </c>
      <c r="I1244">
        <v>13</v>
      </c>
    </row>
    <row r="1245" spans="1:9" x14ac:dyDescent="0.25">
      <c r="A1245" s="49">
        <v>662</v>
      </c>
      <c r="B1245" s="50">
        <v>0.01</v>
      </c>
      <c r="C1245" s="49" t="s">
        <v>2463</v>
      </c>
      <c r="D1245" s="49" t="s">
        <v>2461</v>
      </c>
      <c r="E1245" s="49" t="s">
        <v>2379</v>
      </c>
      <c r="F1245" s="49" t="s">
        <v>2525</v>
      </c>
      <c r="G1245" s="55" t="s">
        <v>2309</v>
      </c>
      <c r="H1245" s="56" t="s">
        <v>2652</v>
      </c>
      <c r="I1245">
        <v>13</v>
      </c>
    </row>
    <row r="1246" spans="1:9" x14ac:dyDescent="0.25">
      <c r="A1246" s="49">
        <v>987</v>
      </c>
      <c r="B1246" s="50">
        <v>0.01</v>
      </c>
      <c r="C1246" s="49" t="s">
        <v>2490</v>
      </c>
      <c r="D1246" s="49" t="s">
        <v>2461</v>
      </c>
      <c r="E1246" s="49" t="s">
        <v>2379</v>
      </c>
      <c r="F1246" s="49" t="s">
        <v>2525</v>
      </c>
      <c r="G1246" s="55" t="s">
        <v>2309</v>
      </c>
      <c r="H1246" s="56" t="s">
        <v>2652</v>
      </c>
      <c r="I1246">
        <v>13</v>
      </c>
    </row>
    <row r="1247" spans="1:9" x14ac:dyDescent="0.25">
      <c r="A1247" s="49">
        <v>1314</v>
      </c>
      <c r="B1247" s="50">
        <v>0.01</v>
      </c>
      <c r="C1247" s="49" t="s">
        <v>2396</v>
      </c>
      <c r="D1247" s="49" t="s">
        <v>2461</v>
      </c>
      <c r="E1247" s="49" t="s">
        <v>2379</v>
      </c>
      <c r="F1247" s="49" t="s">
        <v>2525</v>
      </c>
      <c r="G1247" s="55" t="s">
        <v>2309</v>
      </c>
      <c r="H1247" s="56" t="s">
        <v>2652</v>
      </c>
      <c r="I1247">
        <v>13</v>
      </c>
    </row>
    <row r="1248" spans="1:9" x14ac:dyDescent="0.25">
      <c r="A1248" s="49">
        <v>411</v>
      </c>
      <c r="B1248" s="50">
        <v>0.01</v>
      </c>
      <c r="C1248" s="49" t="s">
        <v>2463</v>
      </c>
      <c r="D1248" s="49" t="s">
        <v>2461</v>
      </c>
      <c r="E1248" s="49" t="s">
        <v>2378</v>
      </c>
      <c r="F1248" s="49" t="s">
        <v>2525</v>
      </c>
      <c r="G1248" s="62" t="s">
        <v>2304</v>
      </c>
      <c r="H1248" s="56" t="s">
        <v>2652</v>
      </c>
      <c r="I1248">
        <v>13</v>
      </c>
    </row>
    <row r="1249" spans="1:9" x14ac:dyDescent="0.25">
      <c r="A1249" s="49">
        <v>752</v>
      </c>
      <c r="B1249" s="50">
        <v>0.01</v>
      </c>
      <c r="C1249" s="49" t="s">
        <v>2490</v>
      </c>
      <c r="D1249" s="49" t="s">
        <v>2461</v>
      </c>
      <c r="E1249" s="49" t="s">
        <v>2378</v>
      </c>
      <c r="F1249" s="49" t="s">
        <v>2525</v>
      </c>
      <c r="G1249" s="62" t="s">
        <v>2304</v>
      </c>
      <c r="H1249" s="56" t="s">
        <v>2652</v>
      </c>
      <c r="I1249">
        <v>13</v>
      </c>
    </row>
    <row r="1250" spans="1:9" x14ac:dyDescent="0.25">
      <c r="A1250" s="49">
        <v>1081</v>
      </c>
      <c r="B1250" s="50">
        <v>0.01</v>
      </c>
      <c r="C1250" s="49" t="s">
        <v>2396</v>
      </c>
      <c r="D1250" s="49" t="s">
        <v>2461</v>
      </c>
      <c r="E1250" s="49" t="s">
        <v>2378</v>
      </c>
      <c r="F1250" s="49" t="s">
        <v>2525</v>
      </c>
      <c r="G1250" s="62" t="s">
        <v>2304</v>
      </c>
      <c r="H1250" s="56" t="s">
        <v>2652</v>
      </c>
      <c r="I1250">
        <v>13</v>
      </c>
    </row>
    <row r="1251" spans="1:9" x14ac:dyDescent="0.25">
      <c r="A1251" s="49">
        <v>489</v>
      </c>
      <c r="B1251" s="50">
        <v>0.01</v>
      </c>
      <c r="C1251" s="49" t="s">
        <v>2463</v>
      </c>
      <c r="D1251" s="49" t="s">
        <v>2461</v>
      </c>
      <c r="E1251" s="49" t="s">
        <v>2384</v>
      </c>
      <c r="F1251" s="49" t="s">
        <v>2525</v>
      </c>
      <c r="G1251" s="62" t="s">
        <v>2538</v>
      </c>
      <c r="H1251" s="56" t="s">
        <v>2652</v>
      </c>
      <c r="I1251">
        <v>13</v>
      </c>
    </row>
    <row r="1252" spans="1:9" x14ac:dyDescent="0.25">
      <c r="A1252" s="49">
        <v>830</v>
      </c>
      <c r="B1252" s="50">
        <v>0.01</v>
      </c>
      <c r="C1252" s="49" t="s">
        <v>2490</v>
      </c>
      <c r="D1252" s="49" t="s">
        <v>2461</v>
      </c>
      <c r="E1252" s="49" t="s">
        <v>2384</v>
      </c>
      <c r="F1252" s="49" t="s">
        <v>2525</v>
      </c>
      <c r="G1252" s="63" t="s">
        <v>2538</v>
      </c>
      <c r="H1252" s="56" t="s">
        <v>2652</v>
      </c>
      <c r="I1252">
        <v>13</v>
      </c>
    </row>
    <row r="1253" spans="1:9" x14ac:dyDescent="0.25">
      <c r="A1253" s="49">
        <v>1159</v>
      </c>
      <c r="B1253" s="50">
        <v>0.01</v>
      </c>
      <c r="C1253" s="49" t="s">
        <v>2396</v>
      </c>
      <c r="D1253" s="49" t="s">
        <v>2461</v>
      </c>
      <c r="E1253" s="49" t="s">
        <v>2384</v>
      </c>
      <c r="F1253" s="49" t="s">
        <v>2525</v>
      </c>
      <c r="G1253" s="63" t="s">
        <v>2538</v>
      </c>
      <c r="H1253" s="56" t="s">
        <v>2652</v>
      </c>
      <c r="I1253">
        <v>13</v>
      </c>
    </row>
    <row r="1254" spans="1:9" x14ac:dyDescent="0.25">
      <c r="A1254" s="49">
        <v>534</v>
      </c>
      <c r="B1254" s="50">
        <v>0.01</v>
      </c>
      <c r="C1254" s="49" t="s">
        <v>2463</v>
      </c>
      <c r="D1254" s="49" t="s">
        <v>2461</v>
      </c>
      <c r="E1254" s="49" t="s">
        <v>2386</v>
      </c>
      <c r="F1254" s="49" t="s">
        <v>2525</v>
      </c>
      <c r="G1254" s="63" t="s">
        <v>2539</v>
      </c>
      <c r="H1254" s="56" t="s">
        <v>2652</v>
      </c>
      <c r="I1254">
        <v>13</v>
      </c>
    </row>
    <row r="1255" spans="1:9" x14ac:dyDescent="0.25">
      <c r="A1255" s="49">
        <v>881</v>
      </c>
      <c r="B1255" s="50">
        <v>0.01</v>
      </c>
      <c r="C1255" s="49" t="s">
        <v>2490</v>
      </c>
      <c r="D1255" s="49" t="s">
        <v>2461</v>
      </c>
      <c r="E1255" s="49" t="s">
        <v>2386</v>
      </c>
      <c r="F1255" s="49" t="s">
        <v>2525</v>
      </c>
      <c r="G1255" s="63" t="s">
        <v>2539</v>
      </c>
      <c r="H1255" s="56" t="s">
        <v>2652</v>
      </c>
      <c r="I1255">
        <v>13</v>
      </c>
    </row>
    <row r="1256" spans="1:9" x14ac:dyDescent="0.25">
      <c r="A1256" s="49">
        <v>1208</v>
      </c>
      <c r="B1256" s="50">
        <v>0.01</v>
      </c>
      <c r="C1256" s="49" t="s">
        <v>2396</v>
      </c>
      <c r="D1256" s="49" t="s">
        <v>2461</v>
      </c>
      <c r="E1256" s="49" t="s">
        <v>2386</v>
      </c>
      <c r="F1256" s="49" t="s">
        <v>2525</v>
      </c>
      <c r="G1256" s="63" t="s">
        <v>2539</v>
      </c>
      <c r="H1256" s="56" t="s">
        <v>2652</v>
      </c>
      <c r="I1256">
        <v>13</v>
      </c>
    </row>
    <row r="1257" spans="1:9" x14ac:dyDescent="0.25">
      <c r="A1257" s="49">
        <v>243</v>
      </c>
      <c r="B1257" s="50">
        <v>0.01</v>
      </c>
      <c r="C1257" s="49" t="s">
        <v>2396</v>
      </c>
      <c r="D1257" s="49" t="s">
        <v>2401</v>
      </c>
      <c r="E1257" s="49" t="s">
        <v>2395</v>
      </c>
      <c r="F1257" s="49" t="s">
        <v>2526</v>
      </c>
      <c r="G1257" s="63" t="s">
        <v>2537</v>
      </c>
      <c r="H1257" s="56" t="s">
        <v>2652</v>
      </c>
      <c r="I1257">
        <v>13</v>
      </c>
    </row>
    <row r="1258" spans="1:9" x14ac:dyDescent="0.25">
      <c r="A1258" s="49">
        <v>1424</v>
      </c>
      <c r="B1258" s="50">
        <v>0.01</v>
      </c>
      <c r="C1258" s="49" t="s">
        <v>2463</v>
      </c>
      <c r="D1258" s="49" t="s">
        <v>2401</v>
      </c>
      <c r="E1258" s="49" t="s">
        <v>2395</v>
      </c>
      <c r="F1258" s="49" t="s">
        <v>2526</v>
      </c>
      <c r="G1258" s="63" t="s">
        <v>2537</v>
      </c>
      <c r="H1258" s="56" t="s">
        <v>2652</v>
      </c>
      <c r="I1258">
        <v>13</v>
      </c>
    </row>
    <row r="1259" spans="1:9" x14ac:dyDescent="0.25">
      <c r="A1259" s="49">
        <v>1597</v>
      </c>
      <c r="B1259" s="50">
        <v>0.01</v>
      </c>
      <c r="C1259" s="49" t="s">
        <v>2490</v>
      </c>
      <c r="D1259" s="49" t="s">
        <v>2401</v>
      </c>
      <c r="E1259" s="49" t="s">
        <v>2395</v>
      </c>
      <c r="F1259" s="49" t="s">
        <v>2526</v>
      </c>
      <c r="G1259" s="63" t="s">
        <v>2537</v>
      </c>
      <c r="H1259" s="56" t="s">
        <v>2652</v>
      </c>
      <c r="I1259">
        <v>13</v>
      </c>
    </row>
    <row r="1260" spans="1:9" x14ac:dyDescent="0.25">
      <c r="A1260" s="49">
        <v>355</v>
      </c>
      <c r="B1260" s="50">
        <v>0.01</v>
      </c>
      <c r="C1260" s="49" t="s">
        <v>2396</v>
      </c>
      <c r="D1260" s="49" t="s">
        <v>2401</v>
      </c>
      <c r="E1260" s="49" t="s">
        <v>2379</v>
      </c>
      <c r="F1260" s="49" t="s">
        <v>2526</v>
      </c>
      <c r="G1260" s="49" t="s">
        <v>2309</v>
      </c>
      <c r="H1260" s="56" t="s">
        <v>2652</v>
      </c>
      <c r="I1260">
        <v>13</v>
      </c>
    </row>
    <row r="1261" spans="1:9" x14ac:dyDescent="0.25">
      <c r="A1261" s="49">
        <v>1547</v>
      </c>
      <c r="B1261" s="50">
        <v>0.01</v>
      </c>
      <c r="C1261" s="49" t="s">
        <v>2463</v>
      </c>
      <c r="D1261" s="49" t="s">
        <v>2401</v>
      </c>
      <c r="E1261" s="49" t="s">
        <v>2379</v>
      </c>
      <c r="F1261" s="49" t="s">
        <v>2526</v>
      </c>
      <c r="G1261" s="49" t="s">
        <v>2309</v>
      </c>
      <c r="H1261" s="56" t="s">
        <v>2652</v>
      </c>
      <c r="I1261">
        <v>13</v>
      </c>
    </row>
    <row r="1262" spans="1:9" x14ac:dyDescent="0.25">
      <c r="A1262" s="49">
        <v>1707</v>
      </c>
      <c r="B1262" s="50">
        <v>0.01</v>
      </c>
      <c r="C1262" s="49" t="s">
        <v>2490</v>
      </c>
      <c r="D1262" s="49" t="s">
        <v>2401</v>
      </c>
      <c r="E1262" s="49" t="s">
        <v>2379</v>
      </c>
      <c r="F1262" s="49" t="s">
        <v>2526</v>
      </c>
      <c r="G1262" s="49" t="s">
        <v>2309</v>
      </c>
      <c r="H1262" s="56" t="s">
        <v>2652</v>
      </c>
      <c r="I1262">
        <v>13</v>
      </c>
    </row>
    <row r="1263" spans="1:9" x14ac:dyDescent="0.25">
      <c r="A1263" s="49">
        <v>236</v>
      </c>
      <c r="B1263" s="50">
        <v>0.01</v>
      </c>
      <c r="C1263" s="49" t="s">
        <v>2396</v>
      </c>
      <c r="D1263" s="49" t="s">
        <v>2401</v>
      </c>
      <c r="E1263" s="49" t="s">
        <v>2378</v>
      </c>
      <c r="F1263" s="49" t="s">
        <v>2526</v>
      </c>
      <c r="G1263" s="63" t="s">
        <v>2304</v>
      </c>
      <c r="H1263" s="56" t="s">
        <v>2652</v>
      </c>
      <c r="I1263">
        <v>13</v>
      </c>
    </row>
    <row r="1264" spans="1:9" x14ac:dyDescent="0.25">
      <c r="A1264" s="49">
        <v>1417</v>
      </c>
      <c r="B1264" s="50">
        <v>0.01</v>
      </c>
      <c r="C1264" s="49" t="s">
        <v>2463</v>
      </c>
      <c r="D1264" s="49" t="s">
        <v>2401</v>
      </c>
      <c r="E1264" s="49" t="s">
        <v>2378</v>
      </c>
      <c r="F1264" s="49" t="s">
        <v>2526</v>
      </c>
      <c r="G1264" s="63" t="s">
        <v>2304</v>
      </c>
      <c r="H1264" s="56" t="s">
        <v>2652</v>
      </c>
      <c r="I1264">
        <v>13</v>
      </c>
    </row>
    <row r="1265" spans="1:9" x14ac:dyDescent="0.25">
      <c r="A1265" s="49">
        <v>1590</v>
      </c>
      <c r="B1265" s="50">
        <v>0.01</v>
      </c>
      <c r="C1265" s="49" t="s">
        <v>2490</v>
      </c>
      <c r="D1265" s="49" t="s">
        <v>2401</v>
      </c>
      <c r="E1265" s="49" t="s">
        <v>2378</v>
      </c>
      <c r="F1265" s="49" t="s">
        <v>2526</v>
      </c>
      <c r="G1265" s="63" t="s">
        <v>2304</v>
      </c>
      <c r="H1265" s="56" t="s">
        <v>2652</v>
      </c>
      <c r="I1265">
        <v>13</v>
      </c>
    </row>
    <row r="1266" spans="1:9" x14ac:dyDescent="0.25">
      <c r="A1266" s="49">
        <v>278</v>
      </c>
      <c r="B1266" s="50">
        <v>0.01</v>
      </c>
      <c r="C1266" s="49" t="s">
        <v>2396</v>
      </c>
      <c r="D1266" s="49" t="s">
        <v>2401</v>
      </c>
      <c r="E1266" s="49" t="s">
        <v>2384</v>
      </c>
      <c r="F1266" s="49" t="s">
        <v>2526</v>
      </c>
      <c r="G1266" s="63" t="s">
        <v>2538</v>
      </c>
      <c r="H1266" s="56" t="s">
        <v>2652</v>
      </c>
      <c r="I1266">
        <v>13</v>
      </c>
    </row>
    <row r="1267" spans="1:9" x14ac:dyDescent="0.25">
      <c r="A1267" s="49">
        <v>1459</v>
      </c>
      <c r="B1267" s="50">
        <v>0.01</v>
      </c>
      <c r="C1267" s="49" t="s">
        <v>2463</v>
      </c>
      <c r="D1267" s="49" t="s">
        <v>2401</v>
      </c>
      <c r="E1267" s="49" t="s">
        <v>2384</v>
      </c>
      <c r="F1267" s="49" t="s">
        <v>2526</v>
      </c>
      <c r="G1267" s="63" t="s">
        <v>2538</v>
      </c>
      <c r="H1267" s="56" t="s">
        <v>2652</v>
      </c>
      <c r="I1267">
        <v>13</v>
      </c>
    </row>
    <row r="1268" spans="1:9" x14ac:dyDescent="0.25">
      <c r="A1268" s="49">
        <v>1632</v>
      </c>
      <c r="B1268" s="50">
        <v>0.01</v>
      </c>
      <c r="C1268" s="49" t="s">
        <v>2490</v>
      </c>
      <c r="D1268" s="49" t="s">
        <v>2401</v>
      </c>
      <c r="E1268" s="49" t="s">
        <v>2384</v>
      </c>
      <c r="F1268" s="49" t="s">
        <v>2526</v>
      </c>
      <c r="G1268" s="63" t="s">
        <v>2538</v>
      </c>
      <c r="H1268" s="56" t="s">
        <v>2652</v>
      </c>
      <c r="I1268">
        <v>13</v>
      </c>
    </row>
    <row r="1269" spans="1:9" x14ac:dyDescent="0.25">
      <c r="A1269" s="49">
        <v>299</v>
      </c>
      <c r="B1269" s="50">
        <v>0.01</v>
      </c>
      <c r="C1269" s="49" t="s">
        <v>2396</v>
      </c>
      <c r="D1269" s="49" t="s">
        <v>2401</v>
      </c>
      <c r="E1269" s="49" t="s">
        <v>2386</v>
      </c>
      <c r="F1269" s="49" t="s">
        <v>2526</v>
      </c>
      <c r="G1269" s="63" t="s">
        <v>2539</v>
      </c>
      <c r="H1269" s="56" t="s">
        <v>2652</v>
      </c>
      <c r="I1269">
        <v>13</v>
      </c>
    </row>
    <row r="1270" spans="1:9" x14ac:dyDescent="0.25">
      <c r="A1270" s="49">
        <v>1480</v>
      </c>
      <c r="B1270" s="50">
        <v>0.01</v>
      </c>
      <c r="C1270" s="49" t="s">
        <v>2463</v>
      </c>
      <c r="D1270" s="49" t="s">
        <v>2401</v>
      </c>
      <c r="E1270" s="49" t="s">
        <v>2386</v>
      </c>
      <c r="F1270" s="49" t="s">
        <v>2526</v>
      </c>
      <c r="G1270" s="63" t="s">
        <v>2539</v>
      </c>
      <c r="H1270" s="56" t="s">
        <v>2652</v>
      </c>
      <c r="I1270">
        <v>13</v>
      </c>
    </row>
    <row r="1271" spans="1:9" x14ac:dyDescent="0.25">
      <c r="A1271" s="49">
        <v>1653</v>
      </c>
      <c r="B1271" s="50">
        <v>0.01</v>
      </c>
      <c r="C1271" s="49" t="s">
        <v>2490</v>
      </c>
      <c r="D1271" s="49" t="s">
        <v>2401</v>
      </c>
      <c r="E1271" s="49" t="s">
        <v>2386</v>
      </c>
      <c r="F1271" s="49" t="s">
        <v>2526</v>
      </c>
      <c r="G1271" s="63" t="s">
        <v>2539</v>
      </c>
      <c r="H1271" s="56" t="s">
        <v>2652</v>
      </c>
      <c r="I1271">
        <v>13</v>
      </c>
    </row>
    <row r="1272" spans="1:9" x14ac:dyDescent="0.25">
      <c r="A1272" s="49">
        <v>401</v>
      </c>
      <c r="B1272" s="50">
        <v>0.01</v>
      </c>
      <c r="C1272" s="49" t="s">
        <v>2463</v>
      </c>
      <c r="D1272" s="49" t="s">
        <v>2455</v>
      </c>
      <c r="E1272" s="49" t="s">
        <v>2395</v>
      </c>
      <c r="F1272" s="49" t="s">
        <v>2527</v>
      </c>
      <c r="G1272" s="63" t="s">
        <v>2537</v>
      </c>
      <c r="H1272" s="56" t="s">
        <v>2652</v>
      </c>
      <c r="I1272">
        <v>13</v>
      </c>
    </row>
    <row r="1273" spans="1:9" x14ac:dyDescent="0.25">
      <c r="A1273" s="49">
        <v>742</v>
      </c>
      <c r="B1273" s="50">
        <v>0.01</v>
      </c>
      <c r="C1273" s="49" t="s">
        <v>2490</v>
      </c>
      <c r="D1273" s="49" t="s">
        <v>2455</v>
      </c>
      <c r="E1273" s="49" t="s">
        <v>2395</v>
      </c>
      <c r="F1273" s="49" t="s">
        <v>2527</v>
      </c>
      <c r="G1273" s="63" t="s">
        <v>2537</v>
      </c>
      <c r="H1273" s="56" t="s">
        <v>2652</v>
      </c>
      <c r="I1273">
        <v>13</v>
      </c>
    </row>
    <row r="1274" spans="1:9" x14ac:dyDescent="0.25">
      <c r="A1274" s="49">
        <v>1071</v>
      </c>
      <c r="B1274" s="50">
        <v>0.01</v>
      </c>
      <c r="C1274" s="49" t="s">
        <v>2396</v>
      </c>
      <c r="D1274" s="49" t="s">
        <v>2455</v>
      </c>
      <c r="E1274" s="49" t="s">
        <v>2395</v>
      </c>
      <c r="F1274" s="49" t="s">
        <v>2527</v>
      </c>
      <c r="G1274" s="63" t="s">
        <v>2537</v>
      </c>
      <c r="H1274" s="56" t="s">
        <v>2652</v>
      </c>
      <c r="I1274">
        <v>13</v>
      </c>
    </row>
    <row r="1275" spans="1:9" x14ac:dyDescent="0.25">
      <c r="A1275" s="49">
        <v>660</v>
      </c>
      <c r="B1275" s="50">
        <v>0.01</v>
      </c>
      <c r="C1275" s="49" t="s">
        <v>2463</v>
      </c>
      <c r="D1275" s="49" t="s">
        <v>2455</v>
      </c>
      <c r="E1275" s="49" t="s">
        <v>2379</v>
      </c>
      <c r="F1275" s="49" t="s">
        <v>2527</v>
      </c>
      <c r="G1275" s="49" t="s">
        <v>2309</v>
      </c>
      <c r="H1275" s="56" t="s">
        <v>2652</v>
      </c>
      <c r="I1275">
        <v>13</v>
      </c>
    </row>
    <row r="1276" spans="1:9" x14ac:dyDescent="0.25">
      <c r="A1276" s="49">
        <v>985</v>
      </c>
      <c r="B1276" s="50">
        <v>0.01</v>
      </c>
      <c r="C1276" s="49" t="s">
        <v>2490</v>
      </c>
      <c r="D1276" s="49" t="s">
        <v>2455</v>
      </c>
      <c r="E1276" s="49" t="s">
        <v>2379</v>
      </c>
      <c r="F1276" s="49" t="s">
        <v>2527</v>
      </c>
      <c r="G1276" s="49" t="s">
        <v>2309</v>
      </c>
      <c r="H1276" s="56" t="s">
        <v>2652</v>
      </c>
      <c r="I1276">
        <v>13</v>
      </c>
    </row>
    <row r="1277" spans="1:9" x14ac:dyDescent="0.25">
      <c r="A1277" s="49">
        <v>1312</v>
      </c>
      <c r="B1277" s="50">
        <v>0.01</v>
      </c>
      <c r="C1277" s="49" t="s">
        <v>2396</v>
      </c>
      <c r="D1277" s="49" t="s">
        <v>2455</v>
      </c>
      <c r="E1277" s="49" t="s">
        <v>2379</v>
      </c>
      <c r="F1277" s="49" t="s">
        <v>2527</v>
      </c>
      <c r="G1277" s="49" t="s">
        <v>2309</v>
      </c>
      <c r="H1277" s="56" t="s">
        <v>2652</v>
      </c>
      <c r="I1277">
        <v>13</v>
      </c>
    </row>
    <row r="1278" spans="1:9" x14ac:dyDescent="0.25">
      <c r="A1278" s="49">
        <v>412</v>
      </c>
      <c r="B1278" s="50">
        <v>0.01</v>
      </c>
      <c r="C1278" s="49" t="s">
        <v>2463</v>
      </c>
      <c r="D1278" s="49" t="s">
        <v>2455</v>
      </c>
      <c r="E1278" s="49" t="s">
        <v>2378</v>
      </c>
      <c r="F1278" s="49" t="s">
        <v>2527</v>
      </c>
      <c r="G1278" s="63" t="s">
        <v>2304</v>
      </c>
      <c r="H1278" s="56" t="s">
        <v>2652</v>
      </c>
      <c r="I1278">
        <v>13</v>
      </c>
    </row>
    <row r="1279" spans="1:9" x14ac:dyDescent="0.25">
      <c r="A1279" s="49">
        <v>753</v>
      </c>
      <c r="B1279" s="50">
        <v>0.01</v>
      </c>
      <c r="C1279" s="49" t="s">
        <v>2490</v>
      </c>
      <c r="D1279" s="49" t="s">
        <v>2455</v>
      </c>
      <c r="E1279" s="49" t="s">
        <v>2378</v>
      </c>
      <c r="F1279" s="49" t="s">
        <v>2527</v>
      </c>
      <c r="G1279" s="63" t="s">
        <v>2304</v>
      </c>
      <c r="H1279" s="56" t="s">
        <v>2652</v>
      </c>
      <c r="I1279">
        <v>13</v>
      </c>
    </row>
    <row r="1280" spans="1:9" x14ac:dyDescent="0.25">
      <c r="A1280" s="49">
        <v>1082</v>
      </c>
      <c r="B1280" s="50">
        <v>0.01</v>
      </c>
      <c r="C1280" s="49" t="s">
        <v>2396</v>
      </c>
      <c r="D1280" s="49" t="s">
        <v>2455</v>
      </c>
      <c r="E1280" s="49" t="s">
        <v>2378</v>
      </c>
      <c r="F1280" s="49" t="s">
        <v>2527</v>
      </c>
      <c r="G1280" s="63" t="s">
        <v>2304</v>
      </c>
      <c r="H1280" s="56" t="s">
        <v>2652</v>
      </c>
      <c r="I1280">
        <v>13</v>
      </c>
    </row>
    <row r="1281" spans="1:9" x14ac:dyDescent="0.25">
      <c r="A1281" s="49">
        <v>490</v>
      </c>
      <c r="B1281" s="50">
        <v>0.01</v>
      </c>
      <c r="C1281" s="49" t="s">
        <v>2463</v>
      </c>
      <c r="D1281" s="49" t="s">
        <v>2455</v>
      </c>
      <c r="E1281" s="49" t="s">
        <v>2384</v>
      </c>
      <c r="F1281" s="49" t="s">
        <v>2527</v>
      </c>
      <c r="G1281" s="63" t="s">
        <v>2538</v>
      </c>
      <c r="H1281" s="56" t="s">
        <v>2652</v>
      </c>
      <c r="I1281">
        <v>13</v>
      </c>
    </row>
    <row r="1282" spans="1:9" x14ac:dyDescent="0.25">
      <c r="A1282" s="49">
        <v>831</v>
      </c>
      <c r="B1282" s="50">
        <v>0.01</v>
      </c>
      <c r="C1282" s="49" t="s">
        <v>2490</v>
      </c>
      <c r="D1282" s="49" t="s">
        <v>2455</v>
      </c>
      <c r="E1282" s="49" t="s">
        <v>2384</v>
      </c>
      <c r="F1282" s="49" t="s">
        <v>2527</v>
      </c>
      <c r="G1282" s="63" t="s">
        <v>2538</v>
      </c>
      <c r="H1282" s="56" t="s">
        <v>2652</v>
      </c>
      <c r="I1282">
        <v>13</v>
      </c>
    </row>
    <row r="1283" spans="1:9" x14ac:dyDescent="0.25">
      <c r="A1283" s="49">
        <v>1160</v>
      </c>
      <c r="B1283" s="50">
        <v>0.01</v>
      </c>
      <c r="C1283" s="49" t="s">
        <v>2396</v>
      </c>
      <c r="D1283" s="49" t="s">
        <v>2455</v>
      </c>
      <c r="E1283" s="49" t="s">
        <v>2384</v>
      </c>
      <c r="F1283" s="49" t="s">
        <v>2527</v>
      </c>
      <c r="G1283" s="63" t="s">
        <v>2538</v>
      </c>
      <c r="H1283" s="56" t="s">
        <v>2652</v>
      </c>
      <c r="I1283">
        <v>13</v>
      </c>
    </row>
    <row r="1284" spans="1:9" x14ac:dyDescent="0.25">
      <c r="A1284" s="49">
        <v>535</v>
      </c>
      <c r="B1284" s="50">
        <v>0.01</v>
      </c>
      <c r="C1284" s="49" t="s">
        <v>2463</v>
      </c>
      <c r="D1284" s="49" t="s">
        <v>2455</v>
      </c>
      <c r="E1284" s="49" t="s">
        <v>2386</v>
      </c>
      <c r="F1284" s="49" t="s">
        <v>2527</v>
      </c>
      <c r="G1284" s="73" t="s">
        <v>2539</v>
      </c>
      <c r="H1284" s="56" t="s">
        <v>2652</v>
      </c>
      <c r="I1284">
        <v>13</v>
      </c>
    </row>
    <row r="1285" spans="1:9" x14ac:dyDescent="0.25">
      <c r="A1285" s="49">
        <v>882</v>
      </c>
      <c r="B1285" s="50">
        <v>0.01</v>
      </c>
      <c r="C1285" s="49" t="s">
        <v>2490</v>
      </c>
      <c r="D1285" s="49" t="s">
        <v>2455</v>
      </c>
      <c r="E1285" s="49" t="s">
        <v>2386</v>
      </c>
      <c r="F1285" s="49" t="s">
        <v>2527</v>
      </c>
      <c r="G1285" s="73" t="s">
        <v>2539</v>
      </c>
      <c r="H1285" s="56" t="s">
        <v>2652</v>
      </c>
      <c r="I1285">
        <v>13</v>
      </c>
    </row>
    <row r="1286" spans="1:9" x14ac:dyDescent="0.25">
      <c r="A1286" s="49">
        <v>1209</v>
      </c>
      <c r="B1286" s="50">
        <v>0.01</v>
      </c>
      <c r="C1286" s="49" t="s">
        <v>2396</v>
      </c>
      <c r="D1286" s="49" t="s">
        <v>2455</v>
      </c>
      <c r="E1286" s="49" t="s">
        <v>2386</v>
      </c>
      <c r="F1286" s="49" t="s">
        <v>2527</v>
      </c>
      <c r="G1286" s="73" t="s">
        <v>2539</v>
      </c>
      <c r="H1286" s="56" t="s">
        <v>2652</v>
      </c>
      <c r="I1286">
        <v>13</v>
      </c>
    </row>
    <row r="1287" spans="1:9" x14ac:dyDescent="0.25">
      <c r="A1287" s="49">
        <v>414</v>
      </c>
      <c r="B1287" s="50">
        <v>0.01</v>
      </c>
      <c r="C1287" s="49" t="s">
        <v>2463</v>
      </c>
      <c r="D1287" s="49" t="s">
        <v>2432</v>
      </c>
      <c r="E1287" s="49" t="s">
        <v>2406</v>
      </c>
      <c r="F1287" s="49" t="s">
        <v>2585</v>
      </c>
      <c r="G1287" s="62" t="s">
        <v>2573</v>
      </c>
      <c r="H1287" s="56" t="s">
        <v>2664</v>
      </c>
      <c r="I1287">
        <v>14</v>
      </c>
    </row>
    <row r="1288" spans="1:9" x14ac:dyDescent="0.25">
      <c r="A1288" s="49">
        <v>755</v>
      </c>
      <c r="B1288" s="50">
        <v>0.01</v>
      </c>
      <c r="C1288" s="49" t="s">
        <v>2490</v>
      </c>
      <c r="D1288" s="49" t="s">
        <v>2432</v>
      </c>
      <c r="E1288" s="49" t="s">
        <v>2406</v>
      </c>
      <c r="F1288" s="49" t="s">
        <v>2585</v>
      </c>
      <c r="G1288" s="62" t="s">
        <v>2573</v>
      </c>
      <c r="H1288" s="56" t="s">
        <v>2664</v>
      </c>
      <c r="I1288">
        <v>14</v>
      </c>
    </row>
    <row r="1289" spans="1:9" x14ac:dyDescent="0.25">
      <c r="A1289" s="49">
        <v>1084</v>
      </c>
      <c r="B1289" s="50">
        <v>0.01</v>
      </c>
      <c r="C1289" s="49" t="s">
        <v>2396</v>
      </c>
      <c r="D1289" s="49" t="s">
        <v>2432</v>
      </c>
      <c r="E1289" s="49" t="s">
        <v>2406</v>
      </c>
      <c r="F1289" s="49" t="s">
        <v>2585</v>
      </c>
      <c r="G1289" s="62" t="s">
        <v>2573</v>
      </c>
      <c r="H1289" s="56" t="s">
        <v>2664</v>
      </c>
      <c r="I1289">
        <v>14</v>
      </c>
    </row>
    <row r="1290" spans="1:9" x14ac:dyDescent="0.25">
      <c r="A1290" s="49">
        <v>473</v>
      </c>
      <c r="B1290" s="50">
        <v>0.01</v>
      </c>
      <c r="C1290" s="49" t="s">
        <v>2463</v>
      </c>
      <c r="D1290" s="49" t="s">
        <v>2432</v>
      </c>
      <c r="E1290" s="49" t="s">
        <v>2415</v>
      </c>
      <c r="F1290" s="49" t="s">
        <v>2585</v>
      </c>
      <c r="G1290" s="62" t="s">
        <v>2574</v>
      </c>
      <c r="H1290" s="56" t="s">
        <v>2664</v>
      </c>
      <c r="I1290">
        <v>14</v>
      </c>
    </row>
    <row r="1291" spans="1:9" x14ac:dyDescent="0.25">
      <c r="A1291" s="49">
        <v>814</v>
      </c>
      <c r="B1291" s="50">
        <v>0.01</v>
      </c>
      <c r="C1291" s="49" t="s">
        <v>2490</v>
      </c>
      <c r="D1291" s="49" t="s">
        <v>2432</v>
      </c>
      <c r="E1291" s="49" t="s">
        <v>2415</v>
      </c>
      <c r="F1291" s="49" t="s">
        <v>2585</v>
      </c>
      <c r="G1291" s="62" t="s">
        <v>2574</v>
      </c>
      <c r="H1291" s="56" t="s">
        <v>2664</v>
      </c>
      <c r="I1291">
        <v>14</v>
      </c>
    </row>
    <row r="1292" spans="1:9" x14ac:dyDescent="0.25">
      <c r="A1292" s="49">
        <v>1143</v>
      </c>
      <c r="B1292" s="50">
        <v>0.01</v>
      </c>
      <c r="C1292" s="49" t="s">
        <v>2396</v>
      </c>
      <c r="D1292" s="49" t="s">
        <v>2432</v>
      </c>
      <c r="E1292" s="49" t="s">
        <v>2415</v>
      </c>
      <c r="F1292" s="49" t="s">
        <v>2585</v>
      </c>
      <c r="G1292" s="62" t="s">
        <v>2574</v>
      </c>
      <c r="H1292" s="56" t="s">
        <v>2664</v>
      </c>
      <c r="I1292">
        <v>14</v>
      </c>
    </row>
    <row r="1293" spans="1:9" x14ac:dyDescent="0.25">
      <c r="A1293" s="49">
        <v>436</v>
      </c>
      <c r="B1293" s="50">
        <v>0.01</v>
      </c>
      <c r="C1293" s="49" t="s">
        <v>2463</v>
      </c>
      <c r="D1293" s="49" t="s">
        <v>2432</v>
      </c>
      <c r="E1293" s="49" t="s">
        <v>2408</v>
      </c>
      <c r="F1293" s="49" t="s">
        <v>2585</v>
      </c>
      <c r="G1293" s="62" t="s">
        <v>2575</v>
      </c>
      <c r="H1293" s="56" t="s">
        <v>2664</v>
      </c>
      <c r="I1293">
        <v>14</v>
      </c>
    </row>
    <row r="1294" spans="1:9" x14ac:dyDescent="0.25">
      <c r="A1294" s="49">
        <v>777</v>
      </c>
      <c r="B1294" s="50">
        <v>0.01</v>
      </c>
      <c r="C1294" s="49" t="s">
        <v>2490</v>
      </c>
      <c r="D1294" s="49" t="s">
        <v>2432</v>
      </c>
      <c r="E1294" s="49" t="s">
        <v>2408</v>
      </c>
      <c r="F1294" s="49" t="s">
        <v>2585</v>
      </c>
      <c r="G1294" s="62" t="s">
        <v>2575</v>
      </c>
      <c r="H1294" s="56" t="s">
        <v>2664</v>
      </c>
      <c r="I1294">
        <v>14</v>
      </c>
    </row>
    <row r="1295" spans="1:9" x14ac:dyDescent="0.25">
      <c r="A1295" s="49">
        <v>1106</v>
      </c>
      <c r="B1295" s="50">
        <v>0.01</v>
      </c>
      <c r="C1295" s="49" t="s">
        <v>2396</v>
      </c>
      <c r="D1295" s="49" t="s">
        <v>2432</v>
      </c>
      <c r="E1295" s="49" t="s">
        <v>2408</v>
      </c>
      <c r="F1295" s="49" t="s">
        <v>2585</v>
      </c>
      <c r="G1295" s="62" t="s">
        <v>2575</v>
      </c>
      <c r="H1295" s="56" t="s">
        <v>2664</v>
      </c>
      <c r="I1295">
        <v>14</v>
      </c>
    </row>
    <row r="1296" spans="1:9" x14ac:dyDescent="0.25">
      <c r="A1296" s="49">
        <v>502</v>
      </c>
      <c r="B1296" s="50">
        <v>0.01</v>
      </c>
      <c r="C1296" s="49" t="s">
        <v>2463</v>
      </c>
      <c r="D1296" s="49" t="s">
        <v>2432</v>
      </c>
      <c r="E1296" s="49" t="s">
        <v>2416</v>
      </c>
      <c r="F1296" s="49" t="s">
        <v>2585</v>
      </c>
      <c r="G1296" s="62" t="s">
        <v>2576</v>
      </c>
      <c r="H1296" s="56" t="s">
        <v>2664</v>
      </c>
      <c r="I1296">
        <v>14</v>
      </c>
    </row>
    <row r="1297" spans="1:9" x14ac:dyDescent="0.25">
      <c r="A1297" s="49">
        <v>843</v>
      </c>
      <c r="B1297" s="50">
        <v>0.01</v>
      </c>
      <c r="C1297" s="49" t="s">
        <v>2490</v>
      </c>
      <c r="D1297" s="49" t="s">
        <v>2432</v>
      </c>
      <c r="E1297" s="49" t="s">
        <v>2416</v>
      </c>
      <c r="F1297" s="49" t="s">
        <v>2585</v>
      </c>
      <c r="G1297" s="62" t="s">
        <v>2576</v>
      </c>
      <c r="H1297" s="56" t="s">
        <v>2664</v>
      </c>
      <c r="I1297">
        <v>14</v>
      </c>
    </row>
    <row r="1298" spans="1:9" x14ac:dyDescent="0.25">
      <c r="A1298" s="49">
        <v>1172</v>
      </c>
      <c r="B1298" s="50">
        <v>0.01</v>
      </c>
      <c r="C1298" s="49" t="s">
        <v>2396</v>
      </c>
      <c r="D1298" s="49" t="s">
        <v>2432</v>
      </c>
      <c r="E1298" s="49" t="s">
        <v>2416</v>
      </c>
      <c r="F1298" s="49" t="s">
        <v>2585</v>
      </c>
      <c r="G1298" s="62" t="s">
        <v>2576</v>
      </c>
      <c r="H1298" s="56" t="s">
        <v>2664</v>
      </c>
      <c r="I1298">
        <v>14</v>
      </c>
    </row>
    <row r="1299" spans="1:9" x14ac:dyDescent="0.25">
      <c r="A1299" s="49">
        <v>415</v>
      </c>
      <c r="B1299" s="50">
        <v>0.01</v>
      </c>
      <c r="C1299" s="49" t="s">
        <v>2463</v>
      </c>
      <c r="D1299" s="49" t="s">
        <v>2431</v>
      </c>
      <c r="E1299" s="49" t="s">
        <v>2406</v>
      </c>
      <c r="F1299" s="49" t="s">
        <v>2586</v>
      </c>
      <c r="G1299" s="62" t="s">
        <v>2573</v>
      </c>
      <c r="H1299" s="56" t="s">
        <v>2664</v>
      </c>
      <c r="I1299">
        <v>14</v>
      </c>
    </row>
    <row r="1300" spans="1:9" x14ac:dyDescent="0.25">
      <c r="A1300" s="49">
        <v>756</v>
      </c>
      <c r="B1300" s="50">
        <v>0.01</v>
      </c>
      <c r="C1300" s="49" t="s">
        <v>2490</v>
      </c>
      <c r="D1300" s="49" t="s">
        <v>2431</v>
      </c>
      <c r="E1300" s="49" t="s">
        <v>2406</v>
      </c>
      <c r="F1300" s="49" t="s">
        <v>2586</v>
      </c>
      <c r="G1300" s="62" t="s">
        <v>2573</v>
      </c>
      <c r="H1300" s="56" t="s">
        <v>2664</v>
      </c>
      <c r="I1300">
        <v>14</v>
      </c>
    </row>
    <row r="1301" spans="1:9" x14ac:dyDescent="0.25">
      <c r="A1301" s="49">
        <v>1085</v>
      </c>
      <c r="B1301" s="50">
        <v>0.01</v>
      </c>
      <c r="C1301" s="49" t="s">
        <v>2396</v>
      </c>
      <c r="D1301" s="49" t="s">
        <v>2431</v>
      </c>
      <c r="E1301" s="49" t="s">
        <v>2406</v>
      </c>
      <c r="F1301" s="49" t="s">
        <v>2586</v>
      </c>
      <c r="G1301" s="62" t="s">
        <v>2573</v>
      </c>
      <c r="H1301" s="56" t="s">
        <v>2664</v>
      </c>
      <c r="I1301">
        <v>14</v>
      </c>
    </row>
    <row r="1302" spans="1:9" x14ac:dyDescent="0.25">
      <c r="A1302" s="49">
        <v>474</v>
      </c>
      <c r="B1302" s="50">
        <v>0.01</v>
      </c>
      <c r="C1302" s="49" t="s">
        <v>2463</v>
      </c>
      <c r="D1302" s="49" t="s">
        <v>2431</v>
      </c>
      <c r="E1302" s="49" t="s">
        <v>2415</v>
      </c>
      <c r="F1302" s="49" t="s">
        <v>2586</v>
      </c>
      <c r="G1302" s="62" t="s">
        <v>2574</v>
      </c>
      <c r="H1302" s="56" t="s">
        <v>2664</v>
      </c>
      <c r="I1302">
        <v>14</v>
      </c>
    </row>
    <row r="1303" spans="1:9" x14ac:dyDescent="0.25">
      <c r="A1303" s="49">
        <v>815</v>
      </c>
      <c r="B1303" s="50">
        <v>0.01</v>
      </c>
      <c r="C1303" s="49" t="s">
        <v>2490</v>
      </c>
      <c r="D1303" s="49" t="s">
        <v>2431</v>
      </c>
      <c r="E1303" s="49" t="s">
        <v>2415</v>
      </c>
      <c r="F1303" s="49" t="s">
        <v>2586</v>
      </c>
      <c r="G1303" s="62" t="s">
        <v>2574</v>
      </c>
      <c r="H1303" s="56" t="s">
        <v>2664</v>
      </c>
      <c r="I1303">
        <v>14</v>
      </c>
    </row>
    <row r="1304" spans="1:9" x14ac:dyDescent="0.25">
      <c r="A1304" s="49">
        <v>1144</v>
      </c>
      <c r="B1304" s="50">
        <v>0.01</v>
      </c>
      <c r="C1304" s="49" t="s">
        <v>2396</v>
      </c>
      <c r="D1304" s="49" t="s">
        <v>2431</v>
      </c>
      <c r="E1304" s="49" t="s">
        <v>2415</v>
      </c>
      <c r="F1304" s="49" t="s">
        <v>2586</v>
      </c>
      <c r="G1304" s="62" t="s">
        <v>2574</v>
      </c>
      <c r="H1304" s="56" t="s">
        <v>2664</v>
      </c>
      <c r="I1304">
        <v>14</v>
      </c>
    </row>
    <row r="1305" spans="1:9" x14ac:dyDescent="0.25">
      <c r="A1305" s="49">
        <v>437</v>
      </c>
      <c r="B1305" s="50">
        <v>0.01</v>
      </c>
      <c r="C1305" s="49" t="s">
        <v>2463</v>
      </c>
      <c r="D1305" s="49" t="s">
        <v>2431</v>
      </c>
      <c r="E1305" s="49" t="s">
        <v>2408</v>
      </c>
      <c r="F1305" s="49" t="s">
        <v>2586</v>
      </c>
      <c r="G1305" s="62" t="s">
        <v>2575</v>
      </c>
      <c r="H1305" s="56" t="s">
        <v>2664</v>
      </c>
      <c r="I1305">
        <v>14</v>
      </c>
    </row>
    <row r="1306" spans="1:9" x14ac:dyDescent="0.25">
      <c r="A1306" s="49">
        <v>778</v>
      </c>
      <c r="B1306" s="50">
        <v>0.01</v>
      </c>
      <c r="C1306" s="49" t="s">
        <v>2490</v>
      </c>
      <c r="D1306" s="49" t="s">
        <v>2431</v>
      </c>
      <c r="E1306" s="49" t="s">
        <v>2408</v>
      </c>
      <c r="F1306" s="49" t="s">
        <v>2586</v>
      </c>
      <c r="G1306" s="62" t="s">
        <v>2575</v>
      </c>
      <c r="H1306" s="56" t="s">
        <v>2664</v>
      </c>
      <c r="I1306">
        <v>14</v>
      </c>
    </row>
    <row r="1307" spans="1:9" x14ac:dyDescent="0.25">
      <c r="A1307" s="49">
        <v>1107</v>
      </c>
      <c r="B1307" s="50">
        <v>0.01</v>
      </c>
      <c r="C1307" s="49" t="s">
        <v>2396</v>
      </c>
      <c r="D1307" s="49" t="s">
        <v>2431</v>
      </c>
      <c r="E1307" s="49" t="s">
        <v>2408</v>
      </c>
      <c r="F1307" s="49" t="s">
        <v>2586</v>
      </c>
      <c r="G1307" s="62" t="s">
        <v>2575</v>
      </c>
      <c r="H1307" s="56" t="s">
        <v>2664</v>
      </c>
      <c r="I1307">
        <v>14</v>
      </c>
    </row>
    <row r="1308" spans="1:9" x14ac:dyDescent="0.25">
      <c r="A1308" s="49">
        <v>503</v>
      </c>
      <c r="B1308" s="50">
        <v>0.01</v>
      </c>
      <c r="C1308" s="49" t="s">
        <v>2463</v>
      </c>
      <c r="D1308" s="49" t="s">
        <v>2431</v>
      </c>
      <c r="E1308" s="49" t="s">
        <v>2416</v>
      </c>
      <c r="F1308" s="49" t="s">
        <v>2586</v>
      </c>
      <c r="G1308" s="62" t="s">
        <v>2576</v>
      </c>
      <c r="H1308" s="56" t="s">
        <v>2664</v>
      </c>
      <c r="I1308">
        <v>14</v>
      </c>
    </row>
    <row r="1309" spans="1:9" x14ac:dyDescent="0.25">
      <c r="A1309" s="49">
        <v>844</v>
      </c>
      <c r="B1309" s="50">
        <v>0.01</v>
      </c>
      <c r="C1309" s="49" t="s">
        <v>2490</v>
      </c>
      <c r="D1309" s="49" t="s">
        <v>2431</v>
      </c>
      <c r="E1309" s="49" t="s">
        <v>2416</v>
      </c>
      <c r="F1309" s="49" t="s">
        <v>2586</v>
      </c>
      <c r="G1309" s="62" t="s">
        <v>2576</v>
      </c>
      <c r="H1309" s="56" t="s">
        <v>2664</v>
      </c>
      <c r="I1309">
        <v>14</v>
      </c>
    </row>
    <row r="1310" spans="1:9" x14ac:dyDescent="0.25">
      <c r="A1310" s="49">
        <v>1173</v>
      </c>
      <c r="B1310" s="50">
        <v>0.01</v>
      </c>
      <c r="C1310" s="49" t="s">
        <v>2396</v>
      </c>
      <c r="D1310" s="49" t="s">
        <v>2431</v>
      </c>
      <c r="E1310" s="49" t="s">
        <v>2416</v>
      </c>
      <c r="F1310" s="49" t="s">
        <v>2586</v>
      </c>
      <c r="G1310" s="62" t="s">
        <v>2576</v>
      </c>
      <c r="H1310" s="56" t="s">
        <v>2664</v>
      </c>
      <c r="I1310">
        <v>14</v>
      </c>
    </row>
    <row r="1311" spans="1:9" x14ac:dyDescent="0.25">
      <c r="A1311" s="49">
        <v>416</v>
      </c>
      <c r="B1311" s="50">
        <v>0.01</v>
      </c>
      <c r="C1311" s="49" t="s">
        <v>2463</v>
      </c>
      <c r="D1311" s="49" t="s">
        <v>2434</v>
      </c>
      <c r="E1311" s="49" t="s">
        <v>2406</v>
      </c>
      <c r="F1311" s="49" t="s">
        <v>2587</v>
      </c>
      <c r="G1311" s="62" t="s">
        <v>2573</v>
      </c>
      <c r="H1311" s="56" t="s">
        <v>2664</v>
      </c>
      <c r="I1311">
        <v>14</v>
      </c>
    </row>
    <row r="1312" spans="1:9" x14ac:dyDescent="0.25">
      <c r="A1312" s="49">
        <v>757</v>
      </c>
      <c r="B1312" s="50">
        <v>0.01</v>
      </c>
      <c r="C1312" s="49" t="s">
        <v>2490</v>
      </c>
      <c r="D1312" s="49" t="s">
        <v>2434</v>
      </c>
      <c r="E1312" s="49" t="s">
        <v>2406</v>
      </c>
      <c r="F1312" s="49" t="s">
        <v>2587</v>
      </c>
      <c r="G1312" s="62" t="s">
        <v>2573</v>
      </c>
      <c r="H1312" s="56" t="s">
        <v>2664</v>
      </c>
      <c r="I1312">
        <v>14</v>
      </c>
    </row>
    <row r="1313" spans="1:9" x14ac:dyDescent="0.25">
      <c r="A1313" s="49">
        <v>1086</v>
      </c>
      <c r="B1313" s="50">
        <v>0.01</v>
      </c>
      <c r="C1313" s="49" t="s">
        <v>2396</v>
      </c>
      <c r="D1313" s="49" t="s">
        <v>2434</v>
      </c>
      <c r="E1313" s="49" t="s">
        <v>2406</v>
      </c>
      <c r="F1313" s="49" t="s">
        <v>2587</v>
      </c>
      <c r="G1313" s="62" t="s">
        <v>2573</v>
      </c>
      <c r="H1313" s="56" t="s">
        <v>2664</v>
      </c>
      <c r="I1313">
        <v>14</v>
      </c>
    </row>
    <row r="1314" spans="1:9" x14ac:dyDescent="0.25">
      <c r="A1314" s="49">
        <v>475</v>
      </c>
      <c r="B1314" s="50">
        <v>0.01</v>
      </c>
      <c r="C1314" s="49" t="s">
        <v>2463</v>
      </c>
      <c r="D1314" s="49" t="s">
        <v>2434</v>
      </c>
      <c r="E1314" s="49" t="s">
        <v>2415</v>
      </c>
      <c r="F1314" s="49" t="s">
        <v>2587</v>
      </c>
      <c r="G1314" s="62" t="s">
        <v>2574</v>
      </c>
      <c r="H1314" s="56" t="s">
        <v>2664</v>
      </c>
      <c r="I1314">
        <v>14</v>
      </c>
    </row>
    <row r="1315" spans="1:9" x14ac:dyDescent="0.25">
      <c r="A1315" s="49">
        <v>816</v>
      </c>
      <c r="B1315" s="50">
        <v>0.01</v>
      </c>
      <c r="C1315" s="49" t="s">
        <v>2490</v>
      </c>
      <c r="D1315" s="49" t="s">
        <v>2434</v>
      </c>
      <c r="E1315" s="49" t="s">
        <v>2415</v>
      </c>
      <c r="F1315" s="49" t="s">
        <v>2587</v>
      </c>
      <c r="G1315" s="62" t="s">
        <v>2574</v>
      </c>
      <c r="H1315" s="56" t="s">
        <v>2664</v>
      </c>
      <c r="I1315">
        <v>14</v>
      </c>
    </row>
    <row r="1316" spans="1:9" x14ac:dyDescent="0.25">
      <c r="A1316" s="49">
        <v>1145</v>
      </c>
      <c r="B1316" s="50">
        <v>0.01</v>
      </c>
      <c r="C1316" s="49" t="s">
        <v>2396</v>
      </c>
      <c r="D1316" s="49" t="s">
        <v>2434</v>
      </c>
      <c r="E1316" s="49" t="s">
        <v>2415</v>
      </c>
      <c r="F1316" s="49" t="s">
        <v>2587</v>
      </c>
      <c r="G1316" s="62" t="s">
        <v>2574</v>
      </c>
      <c r="H1316" s="56" t="s">
        <v>2664</v>
      </c>
      <c r="I1316">
        <v>14</v>
      </c>
    </row>
    <row r="1317" spans="1:9" x14ac:dyDescent="0.25">
      <c r="A1317" s="49">
        <v>438</v>
      </c>
      <c r="B1317" s="50">
        <v>0.01</v>
      </c>
      <c r="C1317" s="49" t="s">
        <v>2463</v>
      </c>
      <c r="D1317" s="49" t="s">
        <v>2434</v>
      </c>
      <c r="E1317" s="49" t="s">
        <v>2408</v>
      </c>
      <c r="F1317" s="49" t="s">
        <v>2587</v>
      </c>
      <c r="G1317" s="62" t="s">
        <v>2575</v>
      </c>
      <c r="H1317" s="56" t="s">
        <v>2664</v>
      </c>
      <c r="I1317">
        <v>14</v>
      </c>
    </row>
    <row r="1318" spans="1:9" x14ac:dyDescent="0.25">
      <c r="A1318" s="49">
        <v>779</v>
      </c>
      <c r="B1318" s="50">
        <v>0.01</v>
      </c>
      <c r="C1318" s="49" t="s">
        <v>2490</v>
      </c>
      <c r="D1318" s="49" t="s">
        <v>2434</v>
      </c>
      <c r="E1318" s="49" t="s">
        <v>2408</v>
      </c>
      <c r="F1318" s="49" t="s">
        <v>2587</v>
      </c>
      <c r="G1318" s="62" t="s">
        <v>2575</v>
      </c>
      <c r="H1318" s="56" t="s">
        <v>2664</v>
      </c>
      <c r="I1318">
        <v>14</v>
      </c>
    </row>
    <row r="1319" spans="1:9" x14ac:dyDescent="0.25">
      <c r="A1319" s="49">
        <v>1108</v>
      </c>
      <c r="B1319" s="50">
        <v>0.01</v>
      </c>
      <c r="C1319" s="49" t="s">
        <v>2396</v>
      </c>
      <c r="D1319" s="49" t="s">
        <v>2434</v>
      </c>
      <c r="E1319" s="49" t="s">
        <v>2408</v>
      </c>
      <c r="F1319" s="49" t="s">
        <v>2587</v>
      </c>
      <c r="G1319" s="62" t="s">
        <v>2575</v>
      </c>
      <c r="H1319" s="56" t="s">
        <v>2664</v>
      </c>
      <c r="I1319">
        <v>14</v>
      </c>
    </row>
    <row r="1320" spans="1:9" x14ac:dyDescent="0.25">
      <c r="A1320" s="49">
        <v>504</v>
      </c>
      <c r="B1320" s="50">
        <v>0.01</v>
      </c>
      <c r="C1320" s="49" t="s">
        <v>2463</v>
      </c>
      <c r="D1320" s="49" t="s">
        <v>2434</v>
      </c>
      <c r="E1320" s="49" t="s">
        <v>2416</v>
      </c>
      <c r="F1320" s="49" t="s">
        <v>2587</v>
      </c>
      <c r="G1320" s="62" t="s">
        <v>2576</v>
      </c>
      <c r="H1320" s="56" t="s">
        <v>2664</v>
      </c>
      <c r="I1320">
        <v>14</v>
      </c>
    </row>
    <row r="1321" spans="1:9" x14ac:dyDescent="0.25">
      <c r="A1321" s="49">
        <v>845</v>
      </c>
      <c r="B1321" s="50">
        <v>0.01</v>
      </c>
      <c r="C1321" s="49" t="s">
        <v>2490</v>
      </c>
      <c r="D1321" s="49" t="s">
        <v>2434</v>
      </c>
      <c r="E1321" s="49" t="s">
        <v>2416</v>
      </c>
      <c r="F1321" s="49" t="s">
        <v>2587</v>
      </c>
      <c r="G1321" s="62" t="s">
        <v>2576</v>
      </c>
      <c r="H1321" s="56" t="s">
        <v>2664</v>
      </c>
      <c r="I1321">
        <v>14</v>
      </c>
    </row>
    <row r="1322" spans="1:9" x14ac:dyDescent="0.25">
      <c r="A1322" s="49">
        <v>1174</v>
      </c>
      <c r="B1322" s="50">
        <v>0.01</v>
      </c>
      <c r="C1322" s="49" t="s">
        <v>2396</v>
      </c>
      <c r="D1322" s="49" t="s">
        <v>2434</v>
      </c>
      <c r="E1322" s="49" t="s">
        <v>2416</v>
      </c>
      <c r="F1322" s="49" t="s">
        <v>2587</v>
      </c>
      <c r="G1322" s="62" t="s">
        <v>2576</v>
      </c>
      <c r="H1322" s="56" t="s">
        <v>2664</v>
      </c>
      <c r="I1322">
        <v>14</v>
      </c>
    </row>
    <row r="1323" spans="1:9" x14ac:dyDescent="0.25">
      <c r="A1323" s="49">
        <v>417</v>
      </c>
      <c r="B1323" s="50">
        <v>0.01</v>
      </c>
      <c r="C1323" s="49" t="s">
        <v>2463</v>
      </c>
      <c r="D1323" s="49" t="s">
        <v>2433</v>
      </c>
      <c r="E1323" s="49" t="s">
        <v>2406</v>
      </c>
      <c r="F1323" s="49" t="s">
        <v>2566</v>
      </c>
      <c r="G1323" s="62" t="s">
        <v>2573</v>
      </c>
      <c r="H1323" s="56" t="s">
        <v>2664</v>
      </c>
      <c r="I1323">
        <v>14</v>
      </c>
    </row>
    <row r="1324" spans="1:9" x14ac:dyDescent="0.25">
      <c r="A1324" s="49">
        <v>758</v>
      </c>
      <c r="B1324" s="50">
        <v>0.01</v>
      </c>
      <c r="C1324" s="49" t="s">
        <v>2490</v>
      </c>
      <c r="D1324" s="49" t="s">
        <v>2433</v>
      </c>
      <c r="E1324" s="49" t="s">
        <v>2406</v>
      </c>
      <c r="F1324" s="49" t="s">
        <v>2566</v>
      </c>
      <c r="G1324" s="62" t="s">
        <v>2573</v>
      </c>
      <c r="H1324" s="56" t="s">
        <v>2664</v>
      </c>
      <c r="I1324">
        <v>14</v>
      </c>
    </row>
    <row r="1325" spans="1:9" x14ac:dyDescent="0.25">
      <c r="A1325" s="49">
        <v>1087</v>
      </c>
      <c r="B1325" s="50">
        <v>0.01</v>
      </c>
      <c r="C1325" s="49" t="s">
        <v>2396</v>
      </c>
      <c r="D1325" s="49" t="s">
        <v>2433</v>
      </c>
      <c r="E1325" s="49" t="s">
        <v>2406</v>
      </c>
      <c r="F1325" s="49" t="s">
        <v>2566</v>
      </c>
      <c r="G1325" s="62" t="s">
        <v>2573</v>
      </c>
      <c r="H1325" s="56" t="s">
        <v>2664</v>
      </c>
      <c r="I1325">
        <v>14</v>
      </c>
    </row>
    <row r="1326" spans="1:9" x14ac:dyDescent="0.25">
      <c r="A1326" s="49">
        <v>476</v>
      </c>
      <c r="B1326" s="50">
        <v>0.01</v>
      </c>
      <c r="C1326" s="49" t="s">
        <v>2463</v>
      </c>
      <c r="D1326" s="49" t="s">
        <v>2433</v>
      </c>
      <c r="E1326" s="49" t="s">
        <v>2415</v>
      </c>
      <c r="F1326" s="49" t="s">
        <v>2566</v>
      </c>
      <c r="G1326" s="62" t="s">
        <v>2574</v>
      </c>
      <c r="H1326" s="56" t="s">
        <v>2664</v>
      </c>
      <c r="I1326">
        <v>14</v>
      </c>
    </row>
    <row r="1327" spans="1:9" x14ac:dyDescent="0.25">
      <c r="A1327" s="49">
        <v>817</v>
      </c>
      <c r="B1327" s="50">
        <v>0.01</v>
      </c>
      <c r="C1327" s="49" t="s">
        <v>2490</v>
      </c>
      <c r="D1327" s="49" t="s">
        <v>2433</v>
      </c>
      <c r="E1327" s="49" t="s">
        <v>2415</v>
      </c>
      <c r="F1327" s="49" t="s">
        <v>2566</v>
      </c>
      <c r="G1327" s="62" t="s">
        <v>2574</v>
      </c>
      <c r="H1327" s="56" t="s">
        <v>2664</v>
      </c>
      <c r="I1327">
        <v>14</v>
      </c>
    </row>
    <row r="1328" spans="1:9" x14ac:dyDescent="0.25">
      <c r="A1328" s="49">
        <v>1146</v>
      </c>
      <c r="B1328" s="50">
        <v>0.01</v>
      </c>
      <c r="C1328" s="49" t="s">
        <v>2396</v>
      </c>
      <c r="D1328" s="49" t="s">
        <v>2433</v>
      </c>
      <c r="E1328" s="49" t="s">
        <v>2415</v>
      </c>
      <c r="F1328" s="49" t="s">
        <v>2566</v>
      </c>
      <c r="G1328" s="62" t="s">
        <v>2574</v>
      </c>
      <c r="H1328" s="56" t="s">
        <v>2664</v>
      </c>
      <c r="I1328">
        <v>14</v>
      </c>
    </row>
    <row r="1329" spans="1:9" x14ac:dyDescent="0.25">
      <c r="A1329" s="49">
        <v>439</v>
      </c>
      <c r="B1329" s="50">
        <v>0.01</v>
      </c>
      <c r="C1329" s="49" t="s">
        <v>2463</v>
      </c>
      <c r="D1329" s="49" t="s">
        <v>2433</v>
      </c>
      <c r="E1329" s="49" t="s">
        <v>2408</v>
      </c>
      <c r="F1329" s="49" t="s">
        <v>2566</v>
      </c>
      <c r="G1329" s="62" t="s">
        <v>2575</v>
      </c>
      <c r="H1329" s="56" t="s">
        <v>2664</v>
      </c>
      <c r="I1329">
        <v>14</v>
      </c>
    </row>
    <row r="1330" spans="1:9" x14ac:dyDescent="0.25">
      <c r="A1330" s="49">
        <v>780</v>
      </c>
      <c r="B1330" s="50">
        <v>0.01</v>
      </c>
      <c r="C1330" s="49" t="s">
        <v>2490</v>
      </c>
      <c r="D1330" s="49" t="s">
        <v>2433</v>
      </c>
      <c r="E1330" s="49" t="s">
        <v>2408</v>
      </c>
      <c r="F1330" s="49" t="s">
        <v>2566</v>
      </c>
      <c r="G1330" s="62" t="s">
        <v>2575</v>
      </c>
      <c r="H1330" s="56" t="s">
        <v>2664</v>
      </c>
      <c r="I1330">
        <v>14</v>
      </c>
    </row>
    <row r="1331" spans="1:9" x14ac:dyDescent="0.25">
      <c r="A1331" s="49">
        <v>1109</v>
      </c>
      <c r="B1331" s="50">
        <v>0.01</v>
      </c>
      <c r="C1331" s="49" t="s">
        <v>2396</v>
      </c>
      <c r="D1331" s="49" t="s">
        <v>2433</v>
      </c>
      <c r="E1331" s="49" t="s">
        <v>2408</v>
      </c>
      <c r="F1331" s="49" t="s">
        <v>2566</v>
      </c>
      <c r="G1331" s="62" t="s">
        <v>2575</v>
      </c>
      <c r="H1331" s="56" t="s">
        <v>2664</v>
      </c>
      <c r="I1331">
        <v>14</v>
      </c>
    </row>
    <row r="1332" spans="1:9" x14ac:dyDescent="0.25">
      <c r="A1332" s="49">
        <v>505</v>
      </c>
      <c r="B1332" s="50">
        <v>0.01</v>
      </c>
      <c r="C1332" s="49" t="s">
        <v>2463</v>
      </c>
      <c r="D1332" s="49" t="s">
        <v>2433</v>
      </c>
      <c r="E1332" s="49" t="s">
        <v>2416</v>
      </c>
      <c r="F1332" s="49" t="s">
        <v>2566</v>
      </c>
      <c r="G1332" s="62" t="s">
        <v>2576</v>
      </c>
      <c r="H1332" s="56" t="s">
        <v>2664</v>
      </c>
      <c r="I1332">
        <v>14</v>
      </c>
    </row>
    <row r="1333" spans="1:9" x14ac:dyDescent="0.25">
      <c r="A1333" s="49">
        <v>846</v>
      </c>
      <c r="B1333" s="50">
        <v>0.01</v>
      </c>
      <c r="C1333" s="49" t="s">
        <v>2490</v>
      </c>
      <c r="D1333" s="49" t="s">
        <v>2433</v>
      </c>
      <c r="E1333" s="49" t="s">
        <v>2416</v>
      </c>
      <c r="F1333" s="49" t="s">
        <v>2566</v>
      </c>
      <c r="G1333" s="62" t="s">
        <v>2576</v>
      </c>
      <c r="H1333" s="56" t="s">
        <v>2664</v>
      </c>
      <c r="I1333">
        <v>14</v>
      </c>
    </row>
    <row r="1334" spans="1:9" x14ac:dyDescent="0.25">
      <c r="A1334" s="49">
        <v>1175</v>
      </c>
      <c r="B1334" s="50">
        <v>0.01</v>
      </c>
      <c r="C1334" s="49" t="s">
        <v>2396</v>
      </c>
      <c r="D1334" s="49" t="s">
        <v>2433</v>
      </c>
      <c r="E1334" s="49" t="s">
        <v>2416</v>
      </c>
      <c r="F1334" s="49" t="s">
        <v>2566</v>
      </c>
      <c r="G1334" s="62" t="s">
        <v>2576</v>
      </c>
      <c r="H1334" s="56" t="s">
        <v>2664</v>
      </c>
      <c r="I1334">
        <v>14</v>
      </c>
    </row>
    <row r="1335" spans="1:9" x14ac:dyDescent="0.25">
      <c r="A1335" s="49">
        <v>418</v>
      </c>
      <c r="B1335" s="50">
        <v>0.01</v>
      </c>
      <c r="C1335" s="49" t="s">
        <v>2463</v>
      </c>
      <c r="D1335" s="49" t="s">
        <v>2435</v>
      </c>
      <c r="E1335" s="49" t="s">
        <v>2406</v>
      </c>
      <c r="F1335" s="49" t="s">
        <v>2567</v>
      </c>
      <c r="G1335" s="62" t="s">
        <v>2573</v>
      </c>
      <c r="H1335" s="56" t="s">
        <v>2664</v>
      </c>
      <c r="I1335">
        <v>14</v>
      </c>
    </row>
    <row r="1336" spans="1:9" x14ac:dyDescent="0.25">
      <c r="A1336" s="49">
        <v>759</v>
      </c>
      <c r="B1336" s="50">
        <v>0.01</v>
      </c>
      <c r="C1336" s="49" t="s">
        <v>2490</v>
      </c>
      <c r="D1336" s="49" t="s">
        <v>2435</v>
      </c>
      <c r="E1336" s="49" t="s">
        <v>2406</v>
      </c>
      <c r="F1336" s="49" t="s">
        <v>2567</v>
      </c>
      <c r="G1336" s="62" t="s">
        <v>2573</v>
      </c>
      <c r="H1336" s="56" t="s">
        <v>2664</v>
      </c>
      <c r="I1336">
        <v>14</v>
      </c>
    </row>
    <row r="1337" spans="1:9" x14ac:dyDescent="0.25">
      <c r="A1337" s="49">
        <v>1088</v>
      </c>
      <c r="B1337" s="50">
        <v>0.01</v>
      </c>
      <c r="C1337" s="49" t="s">
        <v>2396</v>
      </c>
      <c r="D1337" s="49" t="s">
        <v>2435</v>
      </c>
      <c r="E1337" s="49" t="s">
        <v>2406</v>
      </c>
      <c r="F1337" s="49" t="s">
        <v>2567</v>
      </c>
      <c r="G1337" s="62" t="s">
        <v>2573</v>
      </c>
      <c r="H1337" s="56" t="s">
        <v>2664</v>
      </c>
      <c r="I1337">
        <v>14</v>
      </c>
    </row>
    <row r="1338" spans="1:9" x14ac:dyDescent="0.25">
      <c r="A1338" s="49">
        <v>477</v>
      </c>
      <c r="B1338" s="50">
        <v>0.01</v>
      </c>
      <c r="C1338" s="49" t="s">
        <v>2463</v>
      </c>
      <c r="D1338" s="49" t="s">
        <v>2435</v>
      </c>
      <c r="E1338" s="49" t="s">
        <v>2415</v>
      </c>
      <c r="F1338" s="49" t="s">
        <v>2567</v>
      </c>
      <c r="G1338" s="62" t="s">
        <v>2574</v>
      </c>
      <c r="H1338" s="56" t="s">
        <v>2664</v>
      </c>
      <c r="I1338">
        <v>14</v>
      </c>
    </row>
    <row r="1339" spans="1:9" x14ac:dyDescent="0.25">
      <c r="A1339" s="49">
        <v>818</v>
      </c>
      <c r="B1339" s="50">
        <v>0.01</v>
      </c>
      <c r="C1339" s="49" t="s">
        <v>2490</v>
      </c>
      <c r="D1339" s="49" t="s">
        <v>2435</v>
      </c>
      <c r="E1339" s="49" t="s">
        <v>2415</v>
      </c>
      <c r="F1339" s="49" t="s">
        <v>2567</v>
      </c>
      <c r="G1339" s="62" t="s">
        <v>2574</v>
      </c>
      <c r="H1339" s="56" t="s">
        <v>2664</v>
      </c>
      <c r="I1339">
        <v>14</v>
      </c>
    </row>
    <row r="1340" spans="1:9" x14ac:dyDescent="0.25">
      <c r="A1340" s="49">
        <v>1147</v>
      </c>
      <c r="B1340" s="50">
        <v>0.01</v>
      </c>
      <c r="C1340" s="49" t="s">
        <v>2396</v>
      </c>
      <c r="D1340" s="49" t="s">
        <v>2435</v>
      </c>
      <c r="E1340" s="49" t="s">
        <v>2415</v>
      </c>
      <c r="F1340" s="49" t="s">
        <v>2567</v>
      </c>
      <c r="G1340" s="62" t="s">
        <v>2574</v>
      </c>
      <c r="H1340" s="56" t="s">
        <v>2664</v>
      </c>
      <c r="I1340">
        <v>14</v>
      </c>
    </row>
    <row r="1341" spans="1:9" x14ac:dyDescent="0.25">
      <c r="A1341" s="49">
        <v>440</v>
      </c>
      <c r="B1341" s="50">
        <v>0.01</v>
      </c>
      <c r="C1341" s="49" t="s">
        <v>2463</v>
      </c>
      <c r="D1341" s="49" t="s">
        <v>2435</v>
      </c>
      <c r="E1341" s="49" t="s">
        <v>2408</v>
      </c>
      <c r="F1341" s="49" t="s">
        <v>2567</v>
      </c>
      <c r="G1341" s="62" t="s">
        <v>2575</v>
      </c>
      <c r="H1341" s="56" t="s">
        <v>2664</v>
      </c>
      <c r="I1341">
        <v>14</v>
      </c>
    </row>
    <row r="1342" spans="1:9" x14ac:dyDescent="0.25">
      <c r="A1342" s="49">
        <v>781</v>
      </c>
      <c r="B1342" s="50">
        <v>0.01</v>
      </c>
      <c r="C1342" s="49" t="s">
        <v>2490</v>
      </c>
      <c r="D1342" s="49" t="s">
        <v>2435</v>
      </c>
      <c r="E1342" s="49" t="s">
        <v>2408</v>
      </c>
      <c r="F1342" s="49" t="s">
        <v>2567</v>
      </c>
      <c r="G1342" s="62" t="s">
        <v>2575</v>
      </c>
      <c r="H1342" s="56" t="s">
        <v>2664</v>
      </c>
      <c r="I1342">
        <v>14</v>
      </c>
    </row>
    <row r="1343" spans="1:9" x14ac:dyDescent="0.25">
      <c r="A1343" s="49">
        <v>1110</v>
      </c>
      <c r="B1343" s="50">
        <v>0.01</v>
      </c>
      <c r="C1343" s="49" t="s">
        <v>2396</v>
      </c>
      <c r="D1343" s="49" t="s">
        <v>2435</v>
      </c>
      <c r="E1343" s="49" t="s">
        <v>2408</v>
      </c>
      <c r="F1343" s="49" t="s">
        <v>2567</v>
      </c>
      <c r="G1343" s="62" t="s">
        <v>2575</v>
      </c>
      <c r="H1343" s="56" t="s">
        <v>2664</v>
      </c>
      <c r="I1343">
        <v>14</v>
      </c>
    </row>
    <row r="1344" spans="1:9" x14ac:dyDescent="0.25">
      <c r="A1344" s="49">
        <v>506</v>
      </c>
      <c r="B1344" s="50">
        <v>0.01</v>
      </c>
      <c r="C1344" s="49" t="s">
        <v>2463</v>
      </c>
      <c r="D1344" s="49" t="s">
        <v>2435</v>
      </c>
      <c r="E1344" s="49" t="s">
        <v>2416</v>
      </c>
      <c r="F1344" s="49" t="s">
        <v>2567</v>
      </c>
      <c r="G1344" s="62" t="s">
        <v>2576</v>
      </c>
      <c r="H1344" s="56" t="s">
        <v>2664</v>
      </c>
      <c r="I1344">
        <v>14</v>
      </c>
    </row>
    <row r="1345" spans="1:9" x14ac:dyDescent="0.25">
      <c r="A1345" s="49">
        <v>847</v>
      </c>
      <c r="B1345" s="50">
        <v>0.01</v>
      </c>
      <c r="C1345" s="49" t="s">
        <v>2490</v>
      </c>
      <c r="D1345" s="49" t="s">
        <v>2435</v>
      </c>
      <c r="E1345" s="49" t="s">
        <v>2416</v>
      </c>
      <c r="F1345" s="49" t="s">
        <v>2567</v>
      </c>
      <c r="G1345" s="62" t="s">
        <v>2576</v>
      </c>
      <c r="H1345" s="56" t="s">
        <v>2664</v>
      </c>
      <c r="I1345">
        <v>14</v>
      </c>
    </row>
    <row r="1346" spans="1:9" x14ac:dyDescent="0.25">
      <c r="A1346" s="49">
        <v>1176</v>
      </c>
      <c r="B1346" s="50">
        <v>0.01</v>
      </c>
      <c r="C1346" s="49" t="s">
        <v>2396</v>
      </c>
      <c r="D1346" s="49" t="s">
        <v>2435</v>
      </c>
      <c r="E1346" s="49" t="s">
        <v>2416</v>
      </c>
      <c r="F1346" s="49" t="s">
        <v>2567</v>
      </c>
      <c r="G1346" s="62" t="s">
        <v>2576</v>
      </c>
      <c r="H1346" s="56" t="s">
        <v>2664</v>
      </c>
      <c r="I1346">
        <v>14</v>
      </c>
    </row>
    <row r="1347" spans="1:9" x14ac:dyDescent="0.25">
      <c r="A1347" s="49">
        <v>419</v>
      </c>
      <c r="B1347" s="50">
        <v>0.01</v>
      </c>
      <c r="C1347" s="49" t="s">
        <v>2463</v>
      </c>
      <c r="D1347" s="49" t="s">
        <v>2436</v>
      </c>
      <c r="E1347" s="49" t="s">
        <v>2406</v>
      </c>
      <c r="F1347" s="49" t="s">
        <v>2568</v>
      </c>
      <c r="G1347" s="62" t="s">
        <v>2573</v>
      </c>
      <c r="H1347" s="56" t="s">
        <v>2664</v>
      </c>
      <c r="I1347">
        <v>14</v>
      </c>
    </row>
    <row r="1348" spans="1:9" x14ac:dyDescent="0.25">
      <c r="A1348" s="49">
        <v>760</v>
      </c>
      <c r="B1348" s="50">
        <v>0.01</v>
      </c>
      <c r="C1348" s="49" t="s">
        <v>2490</v>
      </c>
      <c r="D1348" s="49" t="s">
        <v>2436</v>
      </c>
      <c r="E1348" s="49" t="s">
        <v>2406</v>
      </c>
      <c r="F1348" s="49" t="s">
        <v>2568</v>
      </c>
      <c r="G1348" s="62" t="s">
        <v>2573</v>
      </c>
      <c r="H1348" s="56" t="s">
        <v>2664</v>
      </c>
      <c r="I1348">
        <v>14</v>
      </c>
    </row>
    <row r="1349" spans="1:9" x14ac:dyDescent="0.25">
      <c r="A1349" s="49">
        <v>1089</v>
      </c>
      <c r="B1349" s="50">
        <v>0.01</v>
      </c>
      <c r="C1349" s="49" t="s">
        <v>2396</v>
      </c>
      <c r="D1349" s="49" t="s">
        <v>2436</v>
      </c>
      <c r="E1349" s="49" t="s">
        <v>2406</v>
      </c>
      <c r="F1349" s="49" t="s">
        <v>2568</v>
      </c>
      <c r="G1349" s="62" t="s">
        <v>2573</v>
      </c>
      <c r="H1349" s="56" t="s">
        <v>2664</v>
      </c>
      <c r="I1349">
        <v>14</v>
      </c>
    </row>
    <row r="1350" spans="1:9" x14ac:dyDescent="0.25">
      <c r="A1350" s="49">
        <v>478</v>
      </c>
      <c r="B1350" s="50">
        <v>0.01</v>
      </c>
      <c r="C1350" s="49" t="s">
        <v>2463</v>
      </c>
      <c r="D1350" s="49" t="s">
        <v>2436</v>
      </c>
      <c r="E1350" s="49" t="s">
        <v>2415</v>
      </c>
      <c r="F1350" s="49" t="s">
        <v>2568</v>
      </c>
      <c r="G1350" s="62" t="s">
        <v>2574</v>
      </c>
      <c r="H1350" s="56" t="s">
        <v>2664</v>
      </c>
      <c r="I1350">
        <v>14</v>
      </c>
    </row>
    <row r="1351" spans="1:9" x14ac:dyDescent="0.25">
      <c r="A1351" s="49">
        <v>819</v>
      </c>
      <c r="B1351" s="50">
        <v>0.01</v>
      </c>
      <c r="C1351" s="49" t="s">
        <v>2490</v>
      </c>
      <c r="D1351" s="49" t="s">
        <v>2436</v>
      </c>
      <c r="E1351" s="49" t="s">
        <v>2415</v>
      </c>
      <c r="F1351" s="49" t="s">
        <v>2568</v>
      </c>
      <c r="G1351" s="62" t="s">
        <v>2574</v>
      </c>
      <c r="H1351" s="56" t="s">
        <v>2664</v>
      </c>
      <c r="I1351">
        <v>14</v>
      </c>
    </row>
    <row r="1352" spans="1:9" x14ac:dyDescent="0.25">
      <c r="A1352" s="49">
        <v>1148</v>
      </c>
      <c r="B1352" s="50">
        <v>0.01</v>
      </c>
      <c r="C1352" s="49" t="s">
        <v>2396</v>
      </c>
      <c r="D1352" s="49" t="s">
        <v>2436</v>
      </c>
      <c r="E1352" s="49" t="s">
        <v>2415</v>
      </c>
      <c r="F1352" s="49" t="s">
        <v>2568</v>
      </c>
      <c r="G1352" s="62" t="s">
        <v>2574</v>
      </c>
      <c r="H1352" s="56" t="s">
        <v>2664</v>
      </c>
      <c r="I1352">
        <v>14</v>
      </c>
    </row>
    <row r="1353" spans="1:9" x14ac:dyDescent="0.25">
      <c r="A1353" s="49">
        <v>441</v>
      </c>
      <c r="B1353" s="50">
        <v>0.01</v>
      </c>
      <c r="C1353" s="49" t="s">
        <v>2463</v>
      </c>
      <c r="D1353" s="49" t="s">
        <v>2436</v>
      </c>
      <c r="E1353" s="49" t="s">
        <v>2408</v>
      </c>
      <c r="F1353" s="49" t="s">
        <v>2568</v>
      </c>
      <c r="G1353" s="62" t="s">
        <v>2575</v>
      </c>
      <c r="H1353" s="56" t="s">
        <v>2664</v>
      </c>
      <c r="I1353">
        <v>14</v>
      </c>
    </row>
    <row r="1354" spans="1:9" x14ac:dyDescent="0.25">
      <c r="A1354" s="49">
        <v>782</v>
      </c>
      <c r="B1354" s="50">
        <v>0.01</v>
      </c>
      <c r="C1354" s="49" t="s">
        <v>2490</v>
      </c>
      <c r="D1354" s="49" t="s">
        <v>2436</v>
      </c>
      <c r="E1354" s="49" t="s">
        <v>2408</v>
      </c>
      <c r="F1354" s="49" t="s">
        <v>2568</v>
      </c>
      <c r="G1354" s="62" t="s">
        <v>2575</v>
      </c>
      <c r="H1354" s="56" t="s">
        <v>2664</v>
      </c>
      <c r="I1354">
        <v>14</v>
      </c>
    </row>
    <row r="1355" spans="1:9" x14ac:dyDescent="0.25">
      <c r="A1355" s="49">
        <v>1111</v>
      </c>
      <c r="B1355" s="50">
        <v>0.01</v>
      </c>
      <c r="C1355" s="49" t="s">
        <v>2396</v>
      </c>
      <c r="D1355" s="49" t="s">
        <v>2436</v>
      </c>
      <c r="E1355" s="49" t="s">
        <v>2408</v>
      </c>
      <c r="F1355" s="49" t="s">
        <v>2568</v>
      </c>
      <c r="G1355" s="62" t="s">
        <v>2575</v>
      </c>
      <c r="H1355" s="56" t="s">
        <v>2664</v>
      </c>
      <c r="I1355">
        <v>14</v>
      </c>
    </row>
    <row r="1356" spans="1:9" x14ac:dyDescent="0.25">
      <c r="A1356" s="49">
        <v>507</v>
      </c>
      <c r="B1356" s="50">
        <v>0.01</v>
      </c>
      <c r="C1356" s="49" t="s">
        <v>2463</v>
      </c>
      <c r="D1356" s="49" t="s">
        <v>2436</v>
      </c>
      <c r="E1356" s="49" t="s">
        <v>2416</v>
      </c>
      <c r="F1356" s="49" t="s">
        <v>2568</v>
      </c>
      <c r="G1356" s="62" t="s">
        <v>2576</v>
      </c>
      <c r="H1356" s="56" t="s">
        <v>2664</v>
      </c>
      <c r="I1356">
        <v>14</v>
      </c>
    </row>
    <row r="1357" spans="1:9" x14ac:dyDescent="0.25">
      <c r="A1357" s="49">
        <v>848</v>
      </c>
      <c r="B1357" s="50">
        <v>0.01</v>
      </c>
      <c r="C1357" s="49" t="s">
        <v>2490</v>
      </c>
      <c r="D1357" s="49" t="s">
        <v>2436</v>
      </c>
      <c r="E1357" s="49" t="s">
        <v>2416</v>
      </c>
      <c r="F1357" s="49" t="s">
        <v>2568</v>
      </c>
      <c r="G1357" s="62" t="s">
        <v>2576</v>
      </c>
      <c r="H1357" s="56" t="s">
        <v>2664</v>
      </c>
      <c r="I1357">
        <v>14</v>
      </c>
    </row>
    <row r="1358" spans="1:9" x14ac:dyDescent="0.25">
      <c r="A1358" s="49">
        <v>1177</v>
      </c>
      <c r="B1358" s="50">
        <v>0.01</v>
      </c>
      <c r="C1358" s="49" t="s">
        <v>2396</v>
      </c>
      <c r="D1358" s="49" t="s">
        <v>2436</v>
      </c>
      <c r="E1358" s="49" t="s">
        <v>2416</v>
      </c>
      <c r="F1358" s="49" t="s">
        <v>2568</v>
      </c>
      <c r="G1358" s="62" t="s">
        <v>2576</v>
      </c>
      <c r="H1358" s="56" t="s">
        <v>2664</v>
      </c>
      <c r="I1358">
        <v>14</v>
      </c>
    </row>
    <row r="1359" spans="1:9" x14ac:dyDescent="0.25">
      <c r="A1359" s="49">
        <v>247</v>
      </c>
      <c r="B1359" s="50">
        <v>0.01</v>
      </c>
      <c r="C1359" s="49" t="s">
        <v>2396</v>
      </c>
      <c r="D1359" s="49" t="s">
        <v>2407</v>
      </c>
      <c r="E1359" s="49" t="s">
        <v>2406</v>
      </c>
      <c r="F1359" s="63" t="s">
        <v>2598</v>
      </c>
      <c r="G1359" s="62" t="s">
        <v>2573</v>
      </c>
      <c r="H1359" s="56" t="s">
        <v>2664</v>
      </c>
      <c r="I1359">
        <v>14</v>
      </c>
    </row>
    <row r="1360" spans="1:9" x14ac:dyDescent="0.25">
      <c r="A1360" s="49">
        <v>1428</v>
      </c>
      <c r="B1360" s="50">
        <v>0.01</v>
      </c>
      <c r="C1360" s="49" t="s">
        <v>2463</v>
      </c>
      <c r="D1360" s="49" t="s">
        <v>2407</v>
      </c>
      <c r="E1360" s="49" t="s">
        <v>2406</v>
      </c>
      <c r="F1360" s="63" t="s">
        <v>2598</v>
      </c>
      <c r="G1360" s="62" t="s">
        <v>2573</v>
      </c>
      <c r="H1360" s="56" t="s">
        <v>2664</v>
      </c>
      <c r="I1360">
        <v>14</v>
      </c>
    </row>
    <row r="1361" spans="1:9" x14ac:dyDescent="0.25">
      <c r="A1361" s="49">
        <v>1601</v>
      </c>
      <c r="B1361" s="50">
        <v>0.01</v>
      </c>
      <c r="C1361" s="49" t="s">
        <v>2490</v>
      </c>
      <c r="D1361" s="49" t="s">
        <v>2407</v>
      </c>
      <c r="E1361" s="49" t="s">
        <v>2406</v>
      </c>
      <c r="F1361" s="63" t="s">
        <v>2598</v>
      </c>
      <c r="G1361" s="62" t="s">
        <v>2573</v>
      </c>
      <c r="H1361" s="56" t="s">
        <v>2664</v>
      </c>
      <c r="I1361">
        <v>14</v>
      </c>
    </row>
    <row r="1362" spans="1:9" x14ac:dyDescent="0.25">
      <c r="A1362" s="49">
        <v>269</v>
      </c>
      <c r="B1362" s="50">
        <v>0.01</v>
      </c>
      <c r="C1362" s="49" t="s">
        <v>2396</v>
      </c>
      <c r="D1362" s="49" t="s">
        <v>2407</v>
      </c>
      <c r="E1362" s="49" t="s">
        <v>2415</v>
      </c>
      <c r="F1362" s="63" t="s">
        <v>2598</v>
      </c>
      <c r="G1362" s="62" t="s">
        <v>2574</v>
      </c>
      <c r="H1362" s="56" t="s">
        <v>2664</v>
      </c>
      <c r="I1362">
        <v>14</v>
      </c>
    </row>
    <row r="1363" spans="1:9" x14ac:dyDescent="0.25">
      <c r="A1363" s="49">
        <v>1450</v>
      </c>
      <c r="B1363" s="50">
        <v>0.01</v>
      </c>
      <c r="C1363" s="49" t="s">
        <v>2463</v>
      </c>
      <c r="D1363" s="49" t="s">
        <v>2407</v>
      </c>
      <c r="E1363" s="49" t="s">
        <v>2415</v>
      </c>
      <c r="F1363" s="63" t="s">
        <v>2598</v>
      </c>
      <c r="G1363" s="62" t="s">
        <v>2574</v>
      </c>
      <c r="H1363" s="56" t="s">
        <v>2664</v>
      </c>
      <c r="I1363">
        <v>14</v>
      </c>
    </row>
    <row r="1364" spans="1:9" x14ac:dyDescent="0.25">
      <c r="A1364" s="49">
        <v>1623</v>
      </c>
      <c r="B1364" s="50">
        <v>0.01</v>
      </c>
      <c r="C1364" s="49" t="s">
        <v>2490</v>
      </c>
      <c r="D1364" s="49" t="s">
        <v>2407</v>
      </c>
      <c r="E1364" s="49" t="s">
        <v>2415</v>
      </c>
      <c r="F1364" s="63" t="s">
        <v>2598</v>
      </c>
      <c r="G1364" s="62" t="s">
        <v>2574</v>
      </c>
      <c r="H1364" s="56" t="s">
        <v>2664</v>
      </c>
      <c r="I1364">
        <v>14</v>
      </c>
    </row>
    <row r="1365" spans="1:9" x14ac:dyDescent="0.25">
      <c r="A1365" s="49">
        <v>249</v>
      </c>
      <c r="B1365" s="50">
        <v>0.01</v>
      </c>
      <c r="C1365" s="49" t="s">
        <v>2396</v>
      </c>
      <c r="D1365" s="49" t="s">
        <v>2403</v>
      </c>
      <c r="E1365" s="49" t="s">
        <v>2408</v>
      </c>
      <c r="F1365" s="63" t="s">
        <v>2599</v>
      </c>
      <c r="G1365" s="62" t="s">
        <v>2575</v>
      </c>
      <c r="H1365" s="56" t="s">
        <v>2664</v>
      </c>
      <c r="I1365">
        <v>14</v>
      </c>
    </row>
    <row r="1366" spans="1:9" x14ac:dyDescent="0.25">
      <c r="A1366" s="49">
        <v>1430</v>
      </c>
      <c r="B1366" s="50">
        <v>0.01</v>
      </c>
      <c r="C1366" s="49" t="s">
        <v>2463</v>
      </c>
      <c r="D1366" s="49" t="s">
        <v>2403</v>
      </c>
      <c r="E1366" s="49" t="s">
        <v>2408</v>
      </c>
      <c r="F1366" s="63" t="s">
        <v>2599</v>
      </c>
      <c r="G1366" s="62" t="s">
        <v>2575</v>
      </c>
      <c r="H1366" s="56" t="s">
        <v>2664</v>
      </c>
      <c r="I1366">
        <v>14</v>
      </c>
    </row>
    <row r="1367" spans="1:9" x14ac:dyDescent="0.25">
      <c r="A1367" s="49">
        <v>1603</v>
      </c>
      <c r="B1367" s="50">
        <v>0.01</v>
      </c>
      <c r="C1367" s="49" t="s">
        <v>2490</v>
      </c>
      <c r="D1367" s="49" t="s">
        <v>2403</v>
      </c>
      <c r="E1367" s="49" t="s">
        <v>2408</v>
      </c>
      <c r="F1367" s="63" t="s">
        <v>2599</v>
      </c>
      <c r="G1367" s="62" t="s">
        <v>2575</v>
      </c>
      <c r="H1367" s="56" t="s">
        <v>2664</v>
      </c>
      <c r="I1367">
        <v>14</v>
      </c>
    </row>
    <row r="1368" spans="1:9" x14ac:dyDescent="0.25">
      <c r="A1368" s="49">
        <v>272</v>
      </c>
      <c r="B1368" s="50">
        <v>0.01</v>
      </c>
      <c r="C1368" s="49" t="s">
        <v>2396</v>
      </c>
      <c r="D1368" s="49" t="s">
        <v>2403</v>
      </c>
      <c r="E1368" s="49" t="s">
        <v>2416</v>
      </c>
      <c r="F1368" s="63" t="s">
        <v>2599</v>
      </c>
      <c r="G1368" s="62" t="s">
        <v>2576</v>
      </c>
      <c r="H1368" s="56" t="s">
        <v>2664</v>
      </c>
      <c r="I1368">
        <v>14</v>
      </c>
    </row>
    <row r="1369" spans="1:9" x14ac:dyDescent="0.25">
      <c r="A1369" s="49">
        <v>1453</v>
      </c>
      <c r="B1369" s="50">
        <v>0.01</v>
      </c>
      <c r="C1369" s="49" t="s">
        <v>2463</v>
      </c>
      <c r="D1369" s="49" t="s">
        <v>2403</v>
      </c>
      <c r="E1369" s="49" t="s">
        <v>2416</v>
      </c>
      <c r="F1369" s="63" t="s">
        <v>2599</v>
      </c>
      <c r="G1369" s="62" t="s">
        <v>2576</v>
      </c>
      <c r="H1369" s="56" t="s">
        <v>2664</v>
      </c>
      <c r="I1369">
        <v>14</v>
      </c>
    </row>
    <row r="1370" spans="1:9" x14ac:dyDescent="0.25">
      <c r="A1370" s="49">
        <v>1626</v>
      </c>
      <c r="B1370" s="50">
        <v>0.01</v>
      </c>
      <c r="C1370" s="49" t="s">
        <v>2490</v>
      </c>
      <c r="D1370" s="49" t="s">
        <v>2403</v>
      </c>
      <c r="E1370" s="49" t="s">
        <v>2416</v>
      </c>
      <c r="F1370" s="63" t="s">
        <v>2599</v>
      </c>
      <c r="G1370" s="62" t="s">
        <v>2576</v>
      </c>
      <c r="H1370" s="56" t="s">
        <v>2664</v>
      </c>
      <c r="I1370">
        <v>14</v>
      </c>
    </row>
    <row r="1371" spans="1:9" x14ac:dyDescent="0.25">
      <c r="A1371" s="49">
        <v>268</v>
      </c>
      <c r="B1371" s="50">
        <v>0.01</v>
      </c>
      <c r="C1371" s="49" t="s">
        <v>2396</v>
      </c>
      <c r="D1371" s="49" t="s">
        <v>2405</v>
      </c>
      <c r="E1371" s="49" t="s">
        <v>2415</v>
      </c>
      <c r="F1371" s="63" t="s">
        <v>2571</v>
      </c>
      <c r="G1371" s="62" t="s">
        <v>2574</v>
      </c>
      <c r="H1371" s="56" t="s">
        <v>2664</v>
      </c>
      <c r="I1371">
        <v>14</v>
      </c>
    </row>
    <row r="1372" spans="1:9" x14ac:dyDescent="0.25">
      <c r="A1372" s="49">
        <v>1449</v>
      </c>
      <c r="B1372" s="50">
        <v>0.01</v>
      </c>
      <c r="C1372" s="49" t="s">
        <v>2463</v>
      </c>
      <c r="D1372" s="49" t="s">
        <v>2405</v>
      </c>
      <c r="E1372" s="49" t="s">
        <v>2415</v>
      </c>
      <c r="F1372" s="63" t="s">
        <v>2571</v>
      </c>
      <c r="G1372" s="62" t="s">
        <v>2574</v>
      </c>
      <c r="H1372" s="56" t="s">
        <v>2664</v>
      </c>
      <c r="I1372">
        <v>14</v>
      </c>
    </row>
    <row r="1373" spans="1:9" x14ac:dyDescent="0.25">
      <c r="A1373" s="49">
        <v>1622</v>
      </c>
      <c r="B1373" s="50">
        <v>0.01</v>
      </c>
      <c r="C1373" s="49" t="s">
        <v>2490</v>
      </c>
      <c r="D1373" s="49" t="s">
        <v>2405</v>
      </c>
      <c r="E1373" s="49" t="s">
        <v>2415</v>
      </c>
      <c r="F1373" s="63" t="s">
        <v>2571</v>
      </c>
      <c r="G1373" s="62" t="s">
        <v>2574</v>
      </c>
      <c r="H1373" s="56" t="s">
        <v>2664</v>
      </c>
      <c r="I1373">
        <v>14</v>
      </c>
    </row>
    <row r="1374" spans="1:9" x14ac:dyDescent="0.25">
      <c r="A1374" s="49">
        <v>248</v>
      </c>
      <c r="B1374" s="50">
        <v>0.01</v>
      </c>
      <c r="C1374" s="49" t="s">
        <v>2396</v>
      </c>
      <c r="D1374" s="49" t="s">
        <v>2404</v>
      </c>
      <c r="E1374" s="49" t="s">
        <v>2408</v>
      </c>
      <c r="F1374" s="63" t="s">
        <v>2572</v>
      </c>
      <c r="G1374" s="62" t="s">
        <v>2575</v>
      </c>
      <c r="H1374" s="56" t="s">
        <v>2664</v>
      </c>
      <c r="I1374">
        <v>14</v>
      </c>
    </row>
    <row r="1375" spans="1:9" x14ac:dyDescent="0.25">
      <c r="A1375" s="49">
        <v>1429</v>
      </c>
      <c r="B1375" s="50">
        <v>0.01</v>
      </c>
      <c r="C1375" s="49" t="s">
        <v>2463</v>
      </c>
      <c r="D1375" s="49" t="s">
        <v>2404</v>
      </c>
      <c r="E1375" s="49" t="s">
        <v>2408</v>
      </c>
      <c r="F1375" s="63" t="s">
        <v>2572</v>
      </c>
      <c r="G1375" s="62" t="s">
        <v>2575</v>
      </c>
      <c r="H1375" s="56" t="s">
        <v>2664</v>
      </c>
      <c r="I1375">
        <v>14</v>
      </c>
    </row>
    <row r="1376" spans="1:9" x14ac:dyDescent="0.25">
      <c r="A1376" s="49">
        <v>1602</v>
      </c>
      <c r="B1376" s="50">
        <v>0.01</v>
      </c>
      <c r="C1376" s="49" t="s">
        <v>2490</v>
      </c>
      <c r="D1376" s="49" t="s">
        <v>2404</v>
      </c>
      <c r="E1376" s="49" t="s">
        <v>2408</v>
      </c>
      <c r="F1376" s="63" t="s">
        <v>2572</v>
      </c>
      <c r="G1376" s="62" t="s">
        <v>2575</v>
      </c>
      <c r="H1376" s="56" t="s">
        <v>2664</v>
      </c>
      <c r="I1376">
        <v>14</v>
      </c>
    </row>
    <row r="1377" spans="1:9" x14ac:dyDescent="0.25">
      <c r="A1377" s="49">
        <v>267</v>
      </c>
      <c r="B1377" s="50">
        <v>0.01</v>
      </c>
      <c r="C1377" s="49" t="s">
        <v>2396</v>
      </c>
      <c r="D1377" s="49" t="s">
        <v>2406</v>
      </c>
      <c r="E1377" s="49" t="s">
        <v>2415</v>
      </c>
      <c r="F1377" s="63" t="s">
        <v>2573</v>
      </c>
      <c r="G1377" s="62" t="s">
        <v>2574</v>
      </c>
      <c r="H1377" s="56" t="s">
        <v>2664</v>
      </c>
      <c r="I1377">
        <v>14</v>
      </c>
    </row>
    <row r="1378" spans="1:9" x14ac:dyDescent="0.25">
      <c r="A1378" s="49">
        <v>1448</v>
      </c>
      <c r="B1378" s="50">
        <v>0.01</v>
      </c>
      <c r="C1378" s="49" t="s">
        <v>2463</v>
      </c>
      <c r="D1378" s="49" t="s">
        <v>2406</v>
      </c>
      <c r="E1378" s="49" t="s">
        <v>2415</v>
      </c>
      <c r="F1378" s="63" t="s">
        <v>2573</v>
      </c>
      <c r="G1378" s="62" t="s">
        <v>2574</v>
      </c>
      <c r="H1378" s="56" t="s">
        <v>2664</v>
      </c>
      <c r="I1378">
        <v>14</v>
      </c>
    </row>
    <row r="1379" spans="1:9" x14ac:dyDescent="0.25">
      <c r="A1379" s="49">
        <v>1621</v>
      </c>
      <c r="B1379" s="50">
        <v>0.01</v>
      </c>
      <c r="C1379" s="49" t="s">
        <v>2490</v>
      </c>
      <c r="D1379" s="49" t="s">
        <v>2406</v>
      </c>
      <c r="E1379" s="49" t="s">
        <v>2415</v>
      </c>
      <c r="F1379" s="63" t="s">
        <v>2573</v>
      </c>
      <c r="G1379" s="62" t="s">
        <v>2574</v>
      </c>
      <c r="H1379" s="56" t="s">
        <v>2664</v>
      </c>
      <c r="I1379">
        <v>14</v>
      </c>
    </row>
    <row r="1380" spans="1:9" x14ac:dyDescent="0.25">
      <c r="A1380" s="49">
        <v>273</v>
      </c>
      <c r="B1380" s="50">
        <v>0.01</v>
      </c>
      <c r="C1380" s="49" t="s">
        <v>2396</v>
      </c>
      <c r="D1380" s="49" t="s">
        <v>2408</v>
      </c>
      <c r="E1380" s="49" t="s">
        <v>2416</v>
      </c>
      <c r="F1380" s="63" t="s">
        <v>2575</v>
      </c>
      <c r="G1380" s="62" t="s">
        <v>2576</v>
      </c>
      <c r="H1380" s="56" t="s">
        <v>2664</v>
      </c>
      <c r="I1380">
        <v>14</v>
      </c>
    </row>
    <row r="1381" spans="1:9" x14ac:dyDescent="0.25">
      <c r="A1381" s="49">
        <v>1454</v>
      </c>
      <c r="B1381" s="50">
        <v>0.01</v>
      </c>
      <c r="C1381" s="49" t="s">
        <v>2463</v>
      </c>
      <c r="D1381" s="49" t="s">
        <v>2408</v>
      </c>
      <c r="E1381" s="49" t="s">
        <v>2416</v>
      </c>
      <c r="F1381" s="63" t="s">
        <v>2575</v>
      </c>
      <c r="G1381" s="62" t="s">
        <v>2576</v>
      </c>
      <c r="H1381" s="56" t="s">
        <v>2664</v>
      </c>
      <c r="I1381">
        <v>14</v>
      </c>
    </row>
    <row r="1382" spans="1:9" x14ac:dyDescent="0.25">
      <c r="A1382" s="49">
        <v>1627</v>
      </c>
      <c r="B1382" s="50">
        <v>0.01</v>
      </c>
      <c r="C1382" s="49" t="s">
        <v>2490</v>
      </c>
      <c r="D1382" s="49" t="s">
        <v>2408</v>
      </c>
      <c r="E1382" s="49" t="s">
        <v>2416</v>
      </c>
      <c r="F1382" s="63" t="s">
        <v>2575</v>
      </c>
      <c r="G1382" s="62" t="s">
        <v>2576</v>
      </c>
      <c r="H1382" s="56" t="s">
        <v>2664</v>
      </c>
      <c r="I1382">
        <v>14</v>
      </c>
    </row>
    <row r="1383" spans="1:9" x14ac:dyDescent="0.25">
      <c r="A1383" s="49">
        <v>421</v>
      </c>
      <c r="B1383" s="50">
        <v>0.01</v>
      </c>
      <c r="C1383" s="49" t="s">
        <v>2463</v>
      </c>
      <c r="D1383" s="49" t="s">
        <v>2452</v>
      </c>
      <c r="E1383" s="49" t="s">
        <v>2406</v>
      </c>
      <c r="F1383" s="63" t="s">
        <v>2592</v>
      </c>
      <c r="G1383" s="62" t="s">
        <v>2573</v>
      </c>
      <c r="H1383" s="56" t="s">
        <v>2664</v>
      </c>
      <c r="I1383">
        <v>14</v>
      </c>
    </row>
    <row r="1384" spans="1:9" x14ac:dyDescent="0.25">
      <c r="A1384" s="49">
        <v>762</v>
      </c>
      <c r="B1384" s="50">
        <v>0.01</v>
      </c>
      <c r="C1384" s="49" t="s">
        <v>2490</v>
      </c>
      <c r="D1384" s="49" t="s">
        <v>2452</v>
      </c>
      <c r="E1384" s="49" t="s">
        <v>2406</v>
      </c>
      <c r="F1384" s="63" t="s">
        <v>2592</v>
      </c>
      <c r="G1384" s="62" t="s">
        <v>2573</v>
      </c>
      <c r="H1384" s="56" t="s">
        <v>2664</v>
      </c>
      <c r="I1384">
        <v>14</v>
      </c>
    </row>
    <row r="1385" spans="1:9" x14ac:dyDescent="0.25">
      <c r="A1385" s="49">
        <v>1091</v>
      </c>
      <c r="B1385" s="50">
        <v>0.01</v>
      </c>
      <c r="C1385" s="49" t="s">
        <v>2396</v>
      </c>
      <c r="D1385" s="49" t="s">
        <v>2452</v>
      </c>
      <c r="E1385" s="49" t="s">
        <v>2406</v>
      </c>
      <c r="F1385" s="63" t="s">
        <v>2592</v>
      </c>
      <c r="G1385" s="62" t="s">
        <v>2573</v>
      </c>
      <c r="H1385" s="56" t="s">
        <v>2664</v>
      </c>
      <c r="I1385">
        <v>14</v>
      </c>
    </row>
    <row r="1386" spans="1:9" x14ac:dyDescent="0.25">
      <c r="A1386" s="49">
        <v>480</v>
      </c>
      <c r="B1386" s="50">
        <v>0.01</v>
      </c>
      <c r="C1386" s="49" t="s">
        <v>2463</v>
      </c>
      <c r="D1386" s="49" t="s">
        <v>2452</v>
      </c>
      <c r="E1386" s="49" t="s">
        <v>2415</v>
      </c>
      <c r="F1386" s="63" t="s">
        <v>2592</v>
      </c>
      <c r="G1386" s="62" t="s">
        <v>2574</v>
      </c>
      <c r="H1386" s="56" t="s">
        <v>2664</v>
      </c>
      <c r="I1386">
        <v>14</v>
      </c>
    </row>
    <row r="1387" spans="1:9" x14ac:dyDescent="0.25">
      <c r="A1387" s="49">
        <v>821</v>
      </c>
      <c r="B1387" s="50">
        <v>0.01</v>
      </c>
      <c r="C1387" s="49" t="s">
        <v>2490</v>
      </c>
      <c r="D1387" s="49" t="s">
        <v>2452</v>
      </c>
      <c r="E1387" s="49" t="s">
        <v>2415</v>
      </c>
      <c r="F1387" s="63" t="s">
        <v>2592</v>
      </c>
      <c r="G1387" s="62" t="s">
        <v>2574</v>
      </c>
      <c r="H1387" s="56" t="s">
        <v>2664</v>
      </c>
      <c r="I1387">
        <v>14</v>
      </c>
    </row>
    <row r="1388" spans="1:9" x14ac:dyDescent="0.25">
      <c r="A1388" s="49">
        <v>1150</v>
      </c>
      <c r="B1388" s="50">
        <v>0.01</v>
      </c>
      <c r="C1388" s="49" t="s">
        <v>2396</v>
      </c>
      <c r="D1388" s="49" t="s">
        <v>2452</v>
      </c>
      <c r="E1388" s="49" t="s">
        <v>2415</v>
      </c>
      <c r="F1388" s="63" t="s">
        <v>2592</v>
      </c>
      <c r="G1388" s="62" t="s">
        <v>2574</v>
      </c>
      <c r="H1388" s="56" t="s">
        <v>2664</v>
      </c>
      <c r="I1388">
        <v>14</v>
      </c>
    </row>
    <row r="1389" spans="1:9" x14ac:dyDescent="0.25">
      <c r="A1389" s="49">
        <v>443</v>
      </c>
      <c r="B1389" s="50">
        <v>0.01</v>
      </c>
      <c r="C1389" s="49" t="s">
        <v>2463</v>
      </c>
      <c r="D1389" s="49" t="s">
        <v>2452</v>
      </c>
      <c r="E1389" s="49" t="s">
        <v>2408</v>
      </c>
      <c r="F1389" s="63" t="s">
        <v>2592</v>
      </c>
      <c r="G1389" s="62" t="s">
        <v>2575</v>
      </c>
      <c r="H1389" s="56" t="s">
        <v>2664</v>
      </c>
      <c r="I1389">
        <v>14</v>
      </c>
    </row>
    <row r="1390" spans="1:9" x14ac:dyDescent="0.25">
      <c r="A1390" s="49">
        <v>784</v>
      </c>
      <c r="B1390" s="50">
        <v>0.01</v>
      </c>
      <c r="C1390" s="49" t="s">
        <v>2490</v>
      </c>
      <c r="D1390" s="49" t="s">
        <v>2452</v>
      </c>
      <c r="E1390" s="49" t="s">
        <v>2408</v>
      </c>
      <c r="F1390" s="63" t="s">
        <v>2592</v>
      </c>
      <c r="G1390" s="62" t="s">
        <v>2575</v>
      </c>
      <c r="H1390" s="56" t="s">
        <v>2664</v>
      </c>
      <c r="I1390">
        <v>14</v>
      </c>
    </row>
    <row r="1391" spans="1:9" x14ac:dyDescent="0.25">
      <c r="A1391" s="49">
        <v>1113</v>
      </c>
      <c r="B1391" s="50">
        <v>0.01</v>
      </c>
      <c r="C1391" s="49" t="s">
        <v>2396</v>
      </c>
      <c r="D1391" s="49" t="s">
        <v>2452</v>
      </c>
      <c r="E1391" s="49" t="s">
        <v>2408</v>
      </c>
      <c r="F1391" s="63" t="s">
        <v>2592</v>
      </c>
      <c r="G1391" s="62" t="s">
        <v>2575</v>
      </c>
      <c r="H1391" s="56" t="s">
        <v>2664</v>
      </c>
      <c r="I1391">
        <v>14</v>
      </c>
    </row>
    <row r="1392" spans="1:9" x14ac:dyDescent="0.25">
      <c r="A1392" s="49">
        <v>509</v>
      </c>
      <c r="B1392" s="50">
        <v>0.01</v>
      </c>
      <c r="C1392" s="49" t="s">
        <v>2463</v>
      </c>
      <c r="D1392" s="49" t="s">
        <v>2452</v>
      </c>
      <c r="E1392" s="49" t="s">
        <v>2416</v>
      </c>
      <c r="F1392" s="63" t="s">
        <v>2592</v>
      </c>
      <c r="G1392" s="62" t="s">
        <v>2576</v>
      </c>
      <c r="H1392" s="56" t="s">
        <v>2664</v>
      </c>
      <c r="I1392">
        <v>14</v>
      </c>
    </row>
    <row r="1393" spans="1:9" x14ac:dyDescent="0.25">
      <c r="A1393" s="49">
        <v>850</v>
      </c>
      <c r="B1393" s="50">
        <v>0.01</v>
      </c>
      <c r="C1393" s="49" t="s">
        <v>2490</v>
      </c>
      <c r="D1393" s="49" t="s">
        <v>2452</v>
      </c>
      <c r="E1393" s="49" t="s">
        <v>2416</v>
      </c>
      <c r="F1393" s="63" t="s">
        <v>2592</v>
      </c>
      <c r="G1393" s="62" t="s">
        <v>2576</v>
      </c>
      <c r="H1393" s="56" t="s">
        <v>2664</v>
      </c>
      <c r="I1393">
        <v>14</v>
      </c>
    </row>
    <row r="1394" spans="1:9" x14ac:dyDescent="0.25">
      <c r="A1394" s="49">
        <v>1179</v>
      </c>
      <c r="B1394" s="50">
        <v>0.01</v>
      </c>
      <c r="C1394" s="49" t="s">
        <v>2396</v>
      </c>
      <c r="D1394" s="49" t="s">
        <v>2452</v>
      </c>
      <c r="E1394" s="49" t="s">
        <v>2416</v>
      </c>
      <c r="F1394" s="63" t="s">
        <v>2592</v>
      </c>
      <c r="G1394" s="63" t="s">
        <v>2576</v>
      </c>
      <c r="H1394" s="56" t="s">
        <v>2664</v>
      </c>
      <c r="I1394">
        <v>14</v>
      </c>
    </row>
    <row r="1395" spans="1:9" x14ac:dyDescent="0.25">
      <c r="A1395" s="49">
        <v>420</v>
      </c>
      <c r="B1395" s="50">
        <v>0.01</v>
      </c>
      <c r="C1395" s="49" t="s">
        <v>2463</v>
      </c>
      <c r="D1395" s="49" t="s">
        <v>2453</v>
      </c>
      <c r="E1395" s="49" t="s">
        <v>2406</v>
      </c>
      <c r="F1395" s="63" t="s">
        <v>2578</v>
      </c>
      <c r="G1395" s="63" t="s">
        <v>2573</v>
      </c>
      <c r="H1395" s="56" t="s">
        <v>2664</v>
      </c>
      <c r="I1395">
        <v>14</v>
      </c>
    </row>
    <row r="1396" spans="1:9" x14ac:dyDescent="0.25">
      <c r="A1396" s="49">
        <v>761</v>
      </c>
      <c r="B1396" s="50">
        <v>0.01</v>
      </c>
      <c r="C1396" s="49" t="s">
        <v>2490</v>
      </c>
      <c r="D1396" s="49" t="s">
        <v>2453</v>
      </c>
      <c r="E1396" s="49" t="s">
        <v>2406</v>
      </c>
      <c r="F1396" s="63" t="s">
        <v>2578</v>
      </c>
      <c r="G1396" s="63" t="s">
        <v>2573</v>
      </c>
      <c r="H1396" s="56" t="s">
        <v>2664</v>
      </c>
      <c r="I1396">
        <v>14</v>
      </c>
    </row>
    <row r="1397" spans="1:9" x14ac:dyDescent="0.25">
      <c r="A1397" s="49">
        <v>1090</v>
      </c>
      <c r="B1397" s="50">
        <v>0.01</v>
      </c>
      <c r="C1397" s="49" t="s">
        <v>2396</v>
      </c>
      <c r="D1397" s="49" t="s">
        <v>2453</v>
      </c>
      <c r="E1397" s="49" t="s">
        <v>2406</v>
      </c>
      <c r="F1397" s="63" t="s">
        <v>2578</v>
      </c>
      <c r="G1397" s="63" t="s">
        <v>2573</v>
      </c>
      <c r="H1397" s="56" t="s">
        <v>2664</v>
      </c>
      <c r="I1397">
        <v>14</v>
      </c>
    </row>
    <row r="1398" spans="1:9" x14ac:dyDescent="0.25">
      <c r="A1398" s="49">
        <v>479</v>
      </c>
      <c r="B1398" s="50">
        <v>0.01</v>
      </c>
      <c r="C1398" s="49" t="s">
        <v>2463</v>
      </c>
      <c r="D1398" s="49" t="s">
        <v>2453</v>
      </c>
      <c r="E1398" s="49" t="s">
        <v>2415</v>
      </c>
      <c r="F1398" s="63" t="s">
        <v>2578</v>
      </c>
      <c r="G1398" s="63" t="s">
        <v>2574</v>
      </c>
      <c r="H1398" s="56" t="s">
        <v>2664</v>
      </c>
      <c r="I1398">
        <v>14</v>
      </c>
    </row>
    <row r="1399" spans="1:9" x14ac:dyDescent="0.25">
      <c r="A1399" s="49">
        <v>820</v>
      </c>
      <c r="B1399" s="50">
        <v>0.01</v>
      </c>
      <c r="C1399" s="49" t="s">
        <v>2490</v>
      </c>
      <c r="D1399" s="49" t="s">
        <v>2453</v>
      </c>
      <c r="E1399" s="49" t="s">
        <v>2415</v>
      </c>
      <c r="F1399" s="63" t="s">
        <v>2578</v>
      </c>
      <c r="G1399" s="63" t="s">
        <v>2574</v>
      </c>
      <c r="H1399" s="56" t="s">
        <v>2664</v>
      </c>
      <c r="I1399">
        <v>14</v>
      </c>
    </row>
    <row r="1400" spans="1:9" x14ac:dyDescent="0.25">
      <c r="A1400" s="49">
        <v>1149</v>
      </c>
      <c r="B1400" s="50">
        <v>0.01</v>
      </c>
      <c r="C1400" s="49" t="s">
        <v>2396</v>
      </c>
      <c r="D1400" s="49" t="s">
        <v>2453</v>
      </c>
      <c r="E1400" s="49" t="s">
        <v>2415</v>
      </c>
      <c r="F1400" s="63" t="s">
        <v>2578</v>
      </c>
      <c r="G1400" s="63" t="s">
        <v>2574</v>
      </c>
      <c r="H1400" s="56" t="s">
        <v>2664</v>
      </c>
      <c r="I1400">
        <v>14</v>
      </c>
    </row>
    <row r="1401" spans="1:9" x14ac:dyDescent="0.25">
      <c r="A1401" s="49">
        <v>442</v>
      </c>
      <c r="B1401" s="50">
        <v>0.01</v>
      </c>
      <c r="C1401" s="49" t="s">
        <v>2463</v>
      </c>
      <c r="D1401" s="49" t="s">
        <v>2453</v>
      </c>
      <c r="E1401" s="49" t="s">
        <v>2408</v>
      </c>
      <c r="F1401" s="63" t="s">
        <v>2578</v>
      </c>
      <c r="G1401" s="63" t="s">
        <v>2575</v>
      </c>
      <c r="H1401" s="56" t="s">
        <v>2664</v>
      </c>
      <c r="I1401">
        <v>14</v>
      </c>
    </row>
    <row r="1402" spans="1:9" x14ac:dyDescent="0.25">
      <c r="A1402" s="49">
        <v>783</v>
      </c>
      <c r="B1402" s="50">
        <v>0.01</v>
      </c>
      <c r="C1402" s="49" t="s">
        <v>2490</v>
      </c>
      <c r="D1402" s="49" t="s">
        <v>2453</v>
      </c>
      <c r="E1402" s="49" t="s">
        <v>2408</v>
      </c>
      <c r="F1402" s="63" t="s">
        <v>2578</v>
      </c>
      <c r="G1402" s="63" t="s">
        <v>2575</v>
      </c>
      <c r="H1402" s="56" t="s">
        <v>2664</v>
      </c>
      <c r="I1402">
        <v>14</v>
      </c>
    </row>
    <row r="1403" spans="1:9" x14ac:dyDescent="0.25">
      <c r="A1403" s="49">
        <v>1112</v>
      </c>
      <c r="B1403" s="50">
        <v>0.01</v>
      </c>
      <c r="C1403" s="49" t="s">
        <v>2396</v>
      </c>
      <c r="D1403" s="49" t="s">
        <v>2453</v>
      </c>
      <c r="E1403" s="49" t="s">
        <v>2408</v>
      </c>
      <c r="F1403" s="63" t="s">
        <v>2578</v>
      </c>
      <c r="G1403" s="63" t="s">
        <v>2575</v>
      </c>
      <c r="H1403" s="56" t="s">
        <v>2664</v>
      </c>
      <c r="I1403">
        <v>14</v>
      </c>
    </row>
    <row r="1404" spans="1:9" x14ac:dyDescent="0.25">
      <c r="A1404" s="49">
        <v>508</v>
      </c>
      <c r="B1404" s="50">
        <v>0.01</v>
      </c>
      <c r="C1404" s="49" t="s">
        <v>2463</v>
      </c>
      <c r="D1404" s="49" t="s">
        <v>2453</v>
      </c>
      <c r="E1404" s="49" t="s">
        <v>2416</v>
      </c>
      <c r="F1404" s="63" t="s">
        <v>2578</v>
      </c>
      <c r="G1404" s="62" t="s">
        <v>2576</v>
      </c>
      <c r="H1404" s="56" t="s">
        <v>2664</v>
      </c>
      <c r="I1404">
        <v>14</v>
      </c>
    </row>
    <row r="1405" spans="1:9" x14ac:dyDescent="0.25">
      <c r="A1405" s="49">
        <v>849</v>
      </c>
      <c r="B1405" s="50">
        <v>0.01</v>
      </c>
      <c r="C1405" s="49" t="s">
        <v>2490</v>
      </c>
      <c r="D1405" s="49" t="s">
        <v>2453</v>
      </c>
      <c r="E1405" s="49" t="s">
        <v>2416</v>
      </c>
      <c r="F1405" s="63" t="s">
        <v>2578</v>
      </c>
      <c r="G1405" s="62" t="s">
        <v>2576</v>
      </c>
      <c r="H1405" s="56" t="s">
        <v>2664</v>
      </c>
      <c r="I1405">
        <v>14</v>
      </c>
    </row>
    <row r="1406" spans="1:9" x14ac:dyDescent="0.25">
      <c r="A1406" s="49">
        <v>1178</v>
      </c>
      <c r="B1406" s="50">
        <v>0.01</v>
      </c>
      <c r="C1406" s="49" t="s">
        <v>2396</v>
      </c>
      <c r="D1406" s="49" t="s">
        <v>2453</v>
      </c>
      <c r="E1406" s="49" t="s">
        <v>2416</v>
      </c>
      <c r="F1406" s="63" t="s">
        <v>2578</v>
      </c>
      <c r="G1406" s="62" t="s">
        <v>2576</v>
      </c>
      <c r="H1406" s="56" t="s">
        <v>2664</v>
      </c>
      <c r="I1406">
        <v>14</v>
      </c>
    </row>
    <row r="1407" spans="1:9" x14ac:dyDescent="0.25">
      <c r="A1407" s="49">
        <v>425</v>
      </c>
      <c r="B1407" s="50">
        <v>0.01</v>
      </c>
      <c r="C1407" s="49" t="s">
        <v>2463</v>
      </c>
      <c r="D1407" s="49" t="s">
        <v>2469</v>
      </c>
      <c r="E1407" s="49" t="s">
        <v>2406</v>
      </c>
      <c r="F1407" s="49" t="s">
        <v>2569</v>
      </c>
      <c r="G1407" s="62" t="s">
        <v>2573</v>
      </c>
      <c r="H1407" s="56" t="s">
        <v>2668</v>
      </c>
      <c r="I1407">
        <v>15</v>
      </c>
    </row>
    <row r="1408" spans="1:9" x14ac:dyDescent="0.25">
      <c r="A1408" s="49">
        <v>766</v>
      </c>
      <c r="B1408" s="50">
        <v>0.01</v>
      </c>
      <c r="C1408" s="49" t="s">
        <v>2490</v>
      </c>
      <c r="D1408" s="49" t="s">
        <v>2469</v>
      </c>
      <c r="E1408" s="49" t="s">
        <v>2406</v>
      </c>
      <c r="F1408" s="49" t="s">
        <v>2569</v>
      </c>
      <c r="G1408" s="62" t="s">
        <v>2573</v>
      </c>
      <c r="H1408" s="56" t="s">
        <v>2668</v>
      </c>
      <c r="I1408">
        <v>15</v>
      </c>
    </row>
    <row r="1409" spans="1:9" x14ac:dyDescent="0.25">
      <c r="A1409" s="49">
        <v>1095</v>
      </c>
      <c r="B1409" s="50">
        <v>0.01</v>
      </c>
      <c r="C1409" s="49" t="s">
        <v>2396</v>
      </c>
      <c r="D1409" s="49" t="s">
        <v>2469</v>
      </c>
      <c r="E1409" s="49" t="s">
        <v>2406</v>
      </c>
      <c r="F1409" s="49" t="s">
        <v>2569</v>
      </c>
      <c r="G1409" s="62" t="s">
        <v>2573</v>
      </c>
      <c r="H1409" s="56" t="s">
        <v>2668</v>
      </c>
      <c r="I1409">
        <v>15</v>
      </c>
    </row>
    <row r="1410" spans="1:9" x14ac:dyDescent="0.25">
      <c r="A1410" s="49">
        <v>484</v>
      </c>
      <c r="B1410" s="50">
        <v>0.01</v>
      </c>
      <c r="C1410" s="49" t="s">
        <v>2463</v>
      </c>
      <c r="D1410" s="49" t="s">
        <v>2469</v>
      </c>
      <c r="E1410" s="49" t="s">
        <v>2415</v>
      </c>
      <c r="F1410" s="49" t="s">
        <v>2569</v>
      </c>
      <c r="G1410" s="62" t="s">
        <v>2574</v>
      </c>
      <c r="H1410" s="56" t="s">
        <v>2668</v>
      </c>
      <c r="I1410">
        <v>15</v>
      </c>
    </row>
    <row r="1411" spans="1:9" x14ac:dyDescent="0.25">
      <c r="A1411" s="49">
        <v>825</v>
      </c>
      <c r="B1411" s="50">
        <v>0.01</v>
      </c>
      <c r="C1411" s="49" t="s">
        <v>2490</v>
      </c>
      <c r="D1411" s="49" t="s">
        <v>2469</v>
      </c>
      <c r="E1411" s="49" t="s">
        <v>2415</v>
      </c>
      <c r="F1411" s="49" t="s">
        <v>2569</v>
      </c>
      <c r="G1411" s="62" t="s">
        <v>2574</v>
      </c>
      <c r="H1411" s="56" t="s">
        <v>2668</v>
      </c>
      <c r="I1411">
        <v>15</v>
      </c>
    </row>
    <row r="1412" spans="1:9" x14ac:dyDescent="0.25">
      <c r="A1412" s="49">
        <v>1154</v>
      </c>
      <c r="B1412" s="50">
        <v>0.01</v>
      </c>
      <c r="C1412" s="49" t="s">
        <v>2396</v>
      </c>
      <c r="D1412" s="49" t="s">
        <v>2469</v>
      </c>
      <c r="E1412" s="49" t="s">
        <v>2415</v>
      </c>
      <c r="F1412" s="49" t="s">
        <v>2569</v>
      </c>
      <c r="G1412" s="62" t="s">
        <v>2574</v>
      </c>
      <c r="H1412" s="56" t="s">
        <v>2668</v>
      </c>
      <c r="I1412">
        <v>15</v>
      </c>
    </row>
    <row r="1413" spans="1:9" x14ac:dyDescent="0.25">
      <c r="A1413" s="49">
        <v>447</v>
      </c>
      <c r="B1413" s="50">
        <v>0.01</v>
      </c>
      <c r="C1413" s="49" t="s">
        <v>2463</v>
      </c>
      <c r="D1413" s="49" t="s">
        <v>2469</v>
      </c>
      <c r="E1413" s="49" t="s">
        <v>2408</v>
      </c>
      <c r="F1413" s="49" t="s">
        <v>2569</v>
      </c>
      <c r="G1413" s="62" t="s">
        <v>2575</v>
      </c>
      <c r="H1413" s="56" t="s">
        <v>2668</v>
      </c>
      <c r="I1413">
        <v>15</v>
      </c>
    </row>
    <row r="1414" spans="1:9" x14ac:dyDescent="0.25">
      <c r="A1414" s="49">
        <v>788</v>
      </c>
      <c r="B1414" s="50">
        <v>0.01</v>
      </c>
      <c r="C1414" s="49" t="s">
        <v>2490</v>
      </c>
      <c r="D1414" s="49" t="s">
        <v>2469</v>
      </c>
      <c r="E1414" s="49" t="s">
        <v>2408</v>
      </c>
      <c r="F1414" s="49" t="s">
        <v>2569</v>
      </c>
      <c r="G1414" s="62" t="s">
        <v>2575</v>
      </c>
      <c r="H1414" s="56" t="s">
        <v>2668</v>
      </c>
      <c r="I1414">
        <v>15</v>
      </c>
    </row>
    <row r="1415" spans="1:9" x14ac:dyDescent="0.25">
      <c r="A1415" s="49">
        <v>1117</v>
      </c>
      <c r="B1415" s="50">
        <v>0.01</v>
      </c>
      <c r="C1415" s="49" t="s">
        <v>2396</v>
      </c>
      <c r="D1415" s="49" t="s">
        <v>2469</v>
      </c>
      <c r="E1415" s="49" t="s">
        <v>2408</v>
      </c>
      <c r="F1415" s="49" t="s">
        <v>2569</v>
      </c>
      <c r="G1415" s="62" t="s">
        <v>2575</v>
      </c>
      <c r="H1415" s="56" t="s">
        <v>2668</v>
      </c>
      <c r="I1415">
        <v>15</v>
      </c>
    </row>
    <row r="1416" spans="1:9" x14ac:dyDescent="0.25">
      <c r="A1416" s="49">
        <v>513</v>
      </c>
      <c r="B1416" s="50">
        <v>0.01</v>
      </c>
      <c r="C1416" s="49" t="s">
        <v>2463</v>
      </c>
      <c r="D1416" s="49" t="s">
        <v>2469</v>
      </c>
      <c r="E1416" s="49" t="s">
        <v>2416</v>
      </c>
      <c r="F1416" s="49" t="s">
        <v>2569</v>
      </c>
      <c r="G1416" s="62" t="s">
        <v>2576</v>
      </c>
      <c r="H1416" s="56" t="s">
        <v>2668</v>
      </c>
      <c r="I1416">
        <v>15</v>
      </c>
    </row>
    <row r="1417" spans="1:9" x14ac:dyDescent="0.25">
      <c r="A1417" s="49">
        <v>854</v>
      </c>
      <c r="B1417" s="50">
        <v>0.01</v>
      </c>
      <c r="C1417" s="49" t="s">
        <v>2490</v>
      </c>
      <c r="D1417" s="49" t="s">
        <v>2469</v>
      </c>
      <c r="E1417" s="49" t="s">
        <v>2416</v>
      </c>
      <c r="F1417" s="49" t="s">
        <v>2569</v>
      </c>
      <c r="G1417" s="62" t="s">
        <v>2576</v>
      </c>
      <c r="H1417" s="56" t="s">
        <v>2668</v>
      </c>
      <c r="I1417">
        <v>15</v>
      </c>
    </row>
    <row r="1418" spans="1:9" x14ac:dyDescent="0.25">
      <c r="A1418" s="49">
        <v>1183</v>
      </c>
      <c r="B1418" s="50">
        <v>0.01</v>
      </c>
      <c r="C1418" s="49" t="s">
        <v>2396</v>
      </c>
      <c r="D1418" s="49" t="s">
        <v>2469</v>
      </c>
      <c r="E1418" s="49" t="s">
        <v>2416</v>
      </c>
      <c r="F1418" s="49" t="s">
        <v>2569</v>
      </c>
      <c r="G1418" s="62" t="s">
        <v>2576</v>
      </c>
      <c r="H1418" s="56" t="s">
        <v>2668</v>
      </c>
      <c r="I1418">
        <v>15</v>
      </c>
    </row>
    <row r="1419" spans="1:9" x14ac:dyDescent="0.25">
      <c r="A1419" s="49">
        <v>429</v>
      </c>
      <c r="B1419" s="50">
        <v>0.01</v>
      </c>
      <c r="C1419" s="49" t="s">
        <v>2463</v>
      </c>
      <c r="D1419" s="49" t="s">
        <v>2467</v>
      </c>
      <c r="E1419" s="49" t="s">
        <v>2406</v>
      </c>
      <c r="F1419" s="49" t="s">
        <v>2638</v>
      </c>
      <c r="G1419" s="62" t="s">
        <v>2573</v>
      </c>
      <c r="H1419" s="56" t="s">
        <v>2668</v>
      </c>
      <c r="I1419">
        <v>15</v>
      </c>
    </row>
    <row r="1420" spans="1:9" x14ac:dyDescent="0.25">
      <c r="A1420" s="49">
        <v>770</v>
      </c>
      <c r="B1420" s="50">
        <v>0.01</v>
      </c>
      <c r="C1420" s="49" t="s">
        <v>2490</v>
      </c>
      <c r="D1420" s="49" t="s">
        <v>2467</v>
      </c>
      <c r="E1420" s="49" t="s">
        <v>2406</v>
      </c>
      <c r="F1420" s="49" t="s">
        <v>2638</v>
      </c>
      <c r="G1420" s="62" t="s">
        <v>2573</v>
      </c>
      <c r="H1420" s="56" t="s">
        <v>2668</v>
      </c>
      <c r="I1420">
        <v>15</v>
      </c>
    </row>
    <row r="1421" spans="1:9" x14ac:dyDescent="0.25">
      <c r="A1421" s="49">
        <v>1099</v>
      </c>
      <c r="B1421" s="50">
        <v>0.01</v>
      </c>
      <c r="C1421" s="49" t="s">
        <v>2396</v>
      </c>
      <c r="D1421" s="49" t="s">
        <v>2467</v>
      </c>
      <c r="E1421" s="49" t="s">
        <v>2406</v>
      </c>
      <c r="F1421" s="49" t="s">
        <v>2638</v>
      </c>
      <c r="G1421" s="62" t="s">
        <v>2573</v>
      </c>
      <c r="H1421" s="56" t="s">
        <v>2668</v>
      </c>
      <c r="I1421">
        <v>15</v>
      </c>
    </row>
    <row r="1422" spans="1:9" x14ac:dyDescent="0.25">
      <c r="A1422" s="49">
        <v>488</v>
      </c>
      <c r="B1422" s="50">
        <v>0.01</v>
      </c>
      <c r="C1422" s="49" t="s">
        <v>2463</v>
      </c>
      <c r="D1422" s="49" t="s">
        <v>2467</v>
      </c>
      <c r="E1422" s="49" t="s">
        <v>2415</v>
      </c>
      <c r="F1422" s="49" t="s">
        <v>2638</v>
      </c>
      <c r="G1422" s="62" t="s">
        <v>2574</v>
      </c>
      <c r="H1422" s="56" t="s">
        <v>2668</v>
      </c>
      <c r="I1422">
        <v>15</v>
      </c>
    </row>
    <row r="1423" spans="1:9" x14ac:dyDescent="0.25">
      <c r="A1423" s="49">
        <v>829</v>
      </c>
      <c r="B1423" s="50">
        <v>0.01</v>
      </c>
      <c r="C1423" s="49" t="s">
        <v>2490</v>
      </c>
      <c r="D1423" s="49" t="s">
        <v>2467</v>
      </c>
      <c r="E1423" s="49" t="s">
        <v>2415</v>
      </c>
      <c r="F1423" s="49" t="s">
        <v>2638</v>
      </c>
      <c r="G1423" s="62" t="s">
        <v>2574</v>
      </c>
      <c r="H1423" s="56" t="s">
        <v>2668</v>
      </c>
      <c r="I1423">
        <v>15</v>
      </c>
    </row>
    <row r="1424" spans="1:9" x14ac:dyDescent="0.25">
      <c r="A1424" s="49">
        <v>1158</v>
      </c>
      <c r="B1424" s="50">
        <v>0.01</v>
      </c>
      <c r="C1424" s="49" t="s">
        <v>2396</v>
      </c>
      <c r="D1424" s="49" t="s">
        <v>2467</v>
      </c>
      <c r="E1424" s="49" t="s">
        <v>2415</v>
      </c>
      <c r="F1424" s="49" t="s">
        <v>2638</v>
      </c>
      <c r="G1424" s="62" t="s">
        <v>2574</v>
      </c>
      <c r="H1424" s="56" t="s">
        <v>2668</v>
      </c>
      <c r="I1424">
        <v>15</v>
      </c>
    </row>
    <row r="1425" spans="1:9" x14ac:dyDescent="0.25">
      <c r="A1425" s="49">
        <v>451</v>
      </c>
      <c r="B1425" s="50">
        <v>0.01</v>
      </c>
      <c r="C1425" s="49" t="s">
        <v>2463</v>
      </c>
      <c r="D1425" s="49" t="s">
        <v>2467</v>
      </c>
      <c r="E1425" s="49" t="s">
        <v>2408</v>
      </c>
      <c r="F1425" s="49" t="s">
        <v>2638</v>
      </c>
      <c r="G1425" s="62" t="s">
        <v>2575</v>
      </c>
      <c r="H1425" s="56" t="s">
        <v>2668</v>
      </c>
      <c r="I1425">
        <v>15</v>
      </c>
    </row>
    <row r="1426" spans="1:9" x14ac:dyDescent="0.25">
      <c r="A1426" s="49">
        <v>792</v>
      </c>
      <c r="B1426" s="50">
        <v>0.01</v>
      </c>
      <c r="C1426" s="49" t="s">
        <v>2490</v>
      </c>
      <c r="D1426" s="49" t="s">
        <v>2467</v>
      </c>
      <c r="E1426" s="49" t="s">
        <v>2408</v>
      </c>
      <c r="F1426" s="49" t="s">
        <v>2638</v>
      </c>
      <c r="G1426" s="62" t="s">
        <v>2575</v>
      </c>
      <c r="H1426" s="56" t="s">
        <v>2668</v>
      </c>
      <c r="I1426">
        <v>15</v>
      </c>
    </row>
    <row r="1427" spans="1:9" x14ac:dyDescent="0.25">
      <c r="A1427" s="49">
        <v>1121</v>
      </c>
      <c r="B1427" s="50">
        <v>0.01</v>
      </c>
      <c r="C1427" s="49" t="s">
        <v>2396</v>
      </c>
      <c r="D1427" s="49" t="s">
        <v>2467</v>
      </c>
      <c r="E1427" s="49" t="s">
        <v>2408</v>
      </c>
      <c r="F1427" s="49" t="s">
        <v>2638</v>
      </c>
      <c r="G1427" s="62" t="s">
        <v>2575</v>
      </c>
      <c r="H1427" s="56" t="s">
        <v>2668</v>
      </c>
      <c r="I1427">
        <v>15</v>
      </c>
    </row>
    <row r="1428" spans="1:9" x14ac:dyDescent="0.25">
      <c r="A1428" s="49">
        <v>517</v>
      </c>
      <c r="B1428" s="50">
        <v>0.01</v>
      </c>
      <c r="C1428" s="49" t="s">
        <v>2463</v>
      </c>
      <c r="D1428" s="49" t="s">
        <v>2467</v>
      </c>
      <c r="E1428" s="49" t="s">
        <v>2416</v>
      </c>
      <c r="F1428" s="49" t="s">
        <v>2638</v>
      </c>
      <c r="G1428" s="62" t="s">
        <v>2576</v>
      </c>
      <c r="H1428" s="56" t="s">
        <v>2668</v>
      </c>
      <c r="I1428">
        <v>15</v>
      </c>
    </row>
    <row r="1429" spans="1:9" x14ac:dyDescent="0.25">
      <c r="A1429" s="49">
        <v>858</v>
      </c>
      <c r="B1429" s="50">
        <v>0.01</v>
      </c>
      <c r="C1429" s="49" t="s">
        <v>2490</v>
      </c>
      <c r="D1429" s="49" t="s">
        <v>2467</v>
      </c>
      <c r="E1429" s="49" t="s">
        <v>2416</v>
      </c>
      <c r="F1429" s="49" t="s">
        <v>2638</v>
      </c>
      <c r="G1429" s="62" t="s">
        <v>2576</v>
      </c>
      <c r="H1429" s="56" t="s">
        <v>2668</v>
      </c>
      <c r="I1429">
        <v>15</v>
      </c>
    </row>
    <row r="1430" spans="1:9" x14ac:dyDescent="0.25">
      <c r="A1430" s="49">
        <v>1187</v>
      </c>
      <c r="B1430" s="50">
        <v>0.01</v>
      </c>
      <c r="C1430" s="49" t="s">
        <v>2396</v>
      </c>
      <c r="D1430" s="49" t="s">
        <v>2467</v>
      </c>
      <c r="E1430" s="49" t="s">
        <v>2416</v>
      </c>
      <c r="F1430" s="49" t="s">
        <v>2638</v>
      </c>
      <c r="G1430" s="62" t="s">
        <v>2576</v>
      </c>
      <c r="H1430" s="56" t="s">
        <v>2668</v>
      </c>
      <c r="I1430">
        <v>15</v>
      </c>
    </row>
    <row r="1431" spans="1:9" x14ac:dyDescent="0.25">
      <c r="A1431" s="49">
        <v>427</v>
      </c>
      <c r="B1431" s="50">
        <v>0.01</v>
      </c>
      <c r="C1431" s="49" t="s">
        <v>2463</v>
      </c>
      <c r="D1431" s="49" t="s">
        <v>2470</v>
      </c>
      <c r="E1431" s="49" t="s">
        <v>2406</v>
      </c>
      <c r="F1431" s="49" t="s">
        <v>2636</v>
      </c>
      <c r="G1431" s="62" t="s">
        <v>2573</v>
      </c>
      <c r="H1431" s="56" t="s">
        <v>2668</v>
      </c>
      <c r="I1431">
        <v>15</v>
      </c>
    </row>
    <row r="1432" spans="1:9" x14ac:dyDescent="0.25">
      <c r="A1432" s="49">
        <v>768</v>
      </c>
      <c r="B1432" s="50">
        <v>0.01</v>
      </c>
      <c r="C1432" s="49" t="s">
        <v>2490</v>
      </c>
      <c r="D1432" s="49" t="s">
        <v>2470</v>
      </c>
      <c r="E1432" s="49" t="s">
        <v>2406</v>
      </c>
      <c r="F1432" s="49" t="s">
        <v>2636</v>
      </c>
      <c r="G1432" s="62" t="s">
        <v>2573</v>
      </c>
      <c r="H1432" s="56" t="s">
        <v>2668</v>
      </c>
      <c r="I1432">
        <v>15</v>
      </c>
    </row>
    <row r="1433" spans="1:9" x14ac:dyDescent="0.25">
      <c r="A1433" s="49">
        <v>1097</v>
      </c>
      <c r="B1433" s="50">
        <v>0.01</v>
      </c>
      <c r="C1433" s="49" t="s">
        <v>2396</v>
      </c>
      <c r="D1433" s="49" t="s">
        <v>2470</v>
      </c>
      <c r="E1433" s="49" t="s">
        <v>2406</v>
      </c>
      <c r="F1433" s="49" t="s">
        <v>2636</v>
      </c>
      <c r="G1433" s="62" t="s">
        <v>2573</v>
      </c>
      <c r="H1433" s="56" t="s">
        <v>2668</v>
      </c>
      <c r="I1433">
        <v>15</v>
      </c>
    </row>
    <row r="1434" spans="1:9" x14ac:dyDescent="0.25">
      <c r="A1434" s="49">
        <v>486</v>
      </c>
      <c r="B1434" s="50">
        <v>0.01</v>
      </c>
      <c r="C1434" s="49" t="s">
        <v>2463</v>
      </c>
      <c r="D1434" s="49" t="s">
        <v>2470</v>
      </c>
      <c r="E1434" s="49" t="s">
        <v>2415</v>
      </c>
      <c r="F1434" s="49" t="s">
        <v>2636</v>
      </c>
      <c r="G1434" s="62" t="s">
        <v>2574</v>
      </c>
      <c r="H1434" s="56" t="s">
        <v>2668</v>
      </c>
      <c r="I1434">
        <v>15</v>
      </c>
    </row>
    <row r="1435" spans="1:9" x14ac:dyDescent="0.25">
      <c r="A1435" s="49">
        <v>827</v>
      </c>
      <c r="B1435" s="50">
        <v>0.01</v>
      </c>
      <c r="C1435" s="49" t="s">
        <v>2490</v>
      </c>
      <c r="D1435" s="49" t="s">
        <v>2470</v>
      </c>
      <c r="E1435" s="49" t="s">
        <v>2415</v>
      </c>
      <c r="F1435" s="49" t="s">
        <v>2636</v>
      </c>
      <c r="G1435" s="62" t="s">
        <v>2574</v>
      </c>
      <c r="H1435" s="56" t="s">
        <v>2668</v>
      </c>
      <c r="I1435">
        <v>15</v>
      </c>
    </row>
    <row r="1436" spans="1:9" x14ac:dyDescent="0.25">
      <c r="A1436" s="49">
        <v>1156</v>
      </c>
      <c r="B1436" s="50">
        <v>0.01</v>
      </c>
      <c r="C1436" s="49" t="s">
        <v>2396</v>
      </c>
      <c r="D1436" s="49" t="s">
        <v>2470</v>
      </c>
      <c r="E1436" s="49" t="s">
        <v>2415</v>
      </c>
      <c r="F1436" s="49" t="s">
        <v>2636</v>
      </c>
      <c r="G1436" s="62" t="s">
        <v>2574</v>
      </c>
      <c r="H1436" s="56" t="s">
        <v>2668</v>
      </c>
      <c r="I1436">
        <v>15</v>
      </c>
    </row>
    <row r="1437" spans="1:9" x14ac:dyDescent="0.25">
      <c r="A1437" s="49">
        <v>449</v>
      </c>
      <c r="B1437" s="50">
        <v>0.01</v>
      </c>
      <c r="C1437" s="49" t="s">
        <v>2463</v>
      </c>
      <c r="D1437" s="49" t="s">
        <v>2470</v>
      </c>
      <c r="E1437" s="49" t="s">
        <v>2408</v>
      </c>
      <c r="F1437" s="49" t="s">
        <v>2636</v>
      </c>
      <c r="G1437" s="62" t="s">
        <v>2575</v>
      </c>
      <c r="H1437" s="56" t="s">
        <v>2668</v>
      </c>
      <c r="I1437">
        <v>15</v>
      </c>
    </row>
    <row r="1438" spans="1:9" x14ac:dyDescent="0.25">
      <c r="A1438" s="49">
        <v>790</v>
      </c>
      <c r="B1438" s="50">
        <v>0.01</v>
      </c>
      <c r="C1438" s="49" t="s">
        <v>2490</v>
      </c>
      <c r="D1438" s="49" t="s">
        <v>2470</v>
      </c>
      <c r="E1438" s="49" t="s">
        <v>2408</v>
      </c>
      <c r="F1438" s="49" t="s">
        <v>2636</v>
      </c>
      <c r="G1438" s="62" t="s">
        <v>2575</v>
      </c>
      <c r="H1438" s="56" t="s">
        <v>2668</v>
      </c>
      <c r="I1438">
        <v>15</v>
      </c>
    </row>
    <row r="1439" spans="1:9" x14ac:dyDescent="0.25">
      <c r="A1439" s="49">
        <v>1119</v>
      </c>
      <c r="B1439" s="50">
        <v>0.01</v>
      </c>
      <c r="C1439" s="49" t="s">
        <v>2396</v>
      </c>
      <c r="D1439" s="49" t="s">
        <v>2470</v>
      </c>
      <c r="E1439" s="49" t="s">
        <v>2408</v>
      </c>
      <c r="F1439" s="55" t="s">
        <v>2636</v>
      </c>
      <c r="G1439" s="62" t="s">
        <v>2575</v>
      </c>
      <c r="H1439" s="56" t="s">
        <v>2668</v>
      </c>
      <c r="I1439">
        <v>15</v>
      </c>
    </row>
    <row r="1440" spans="1:9" x14ac:dyDescent="0.25">
      <c r="A1440" s="49">
        <v>515</v>
      </c>
      <c r="B1440" s="50">
        <v>0.01</v>
      </c>
      <c r="C1440" s="49" t="s">
        <v>2463</v>
      </c>
      <c r="D1440" s="49" t="s">
        <v>2470</v>
      </c>
      <c r="E1440" s="49" t="s">
        <v>2416</v>
      </c>
      <c r="F1440" s="55" t="s">
        <v>2636</v>
      </c>
      <c r="G1440" s="62" t="s">
        <v>2576</v>
      </c>
      <c r="H1440" s="56" t="s">
        <v>2668</v>
      </c>
      <c r="I1440">
        <v>15</v>
      </c>
    </row>
    <row r="1441" spans="1:9" x14ac:dyDescent="0.25">
      <c r="A1441" s="49">
        <v>856</v>
      </c>
      <c r="B1441" s="50">
        <v>0.01</v>
      </c>
      <c r="C1441" s="49" t="s">
        <v>2490</v>
      </c>
      <c r="D1441" s="49" t="s">
        <v>2470</v>
      </c>
      <c r="E1441" s="49" t="s">
        <v>2416</v>
      </c>
      <c r="F1441" s="55" t="s">
        <v>2636</v>
      </c>
      <c r="G1441" s="62" t="s">
        <v>2576</v>
      </c>
      <c r="H1441" s="56" t="s">
        <v>2668</v>
      </c>
      <c r="I1441">
        <v>15</v>
      </c>
    </row>
    <row r="1442" spans="1:9" x14ac:dyDescent="0.25">
      <c r="A1442" s="49">
        <v>1185</v>
      </c>
      <c r="B1442" s="50">
        <v>0.01</v>
      </c>
      <c r="C1442" s="49" t="s">
        <v>2396</v>
      </c>
      <c r="D1442" s="49" t="s">
        <v>2470</v>
      </c>
      <c r="E1442" s="49" t="s">
        <v>2416</v>
      </c>
      <c r="F1442" s="55" t="s">
        <v>2636</v>
      </c>
      <c r="G1442" s="62" t="s">
        <v>2576</v>
      </c>
      <c r="H1442" s="56" t="s">
        <v>2668</v>
      </c>
      <c r="I1442">
        <v>15</v>
      </c>
    </row>
    <row r="1443" spans="1:9" x14ac:dyDescent="0.25">
      <c r="A1443" s="49">
        <v>426</v>
      </c>
      <c r="B1443" s="50">
        <v>0.01</v>
      </c>
      <c r="C1443" s="49" t="s">
        <v>2463</v>
      </c>
      <c r="D1443" s="49" t="s">
        <v>2466</v>
      </c>
      <c r="E1443" s="49" t="s">
        <v>2406</v>
      </c>
      <c r="F1443" s="62" t="s">
        <v>2591</v>
      </c>
      <c r="G1443" s="62" t="s">
        <v>2573</v>
      </c>
      <c r="H1443" s="56" t="s">
        <v>2668</v>
      </c>
      <c r="I1443">
        <v>15</v>
      </c>
    </row>
    <row r="1444" spans="1:9" x14ac:dyDescent="0.25">
      <c r="A1444" s="49">
        <v>767</v>
      </c>
      <c r="B1444" s="50">
        <v>0.01</v>
      </c>
      <c r="C1444" s="49" t="s">
        <v>2490</v>
      </c>
      <c r="D1444" s="49" t="s">
        <v>2466</v>
      </c>
      <c r="E1444" s="49" t="s">
        <v>2406</v>
      </c>
      <c r="F1444" s="62" t="s">
        <v>2591</v>
      </c>
      <c r="G1444" s="62" t="s">
        <v>2573</v>
      </c>
      <c r="H1444" s="56" t="s">
        <v>2668</v>
      </c>
      <c r="I1444">
        <v>15</v>
      </c>
    </row>
    <row r="1445" spans="1:9" x14ac:dyDescent="0.25">
      <c r="A1445" s="49">
        <v>1096</v>
      </c>
      <c r="B1445" s="50">
        <v>0.01</v>
      </c>
      <c r="C1445" s="49" t="s">
        <v>2396</v>
      </c>
      <c r="D1445" s="49" t="s">
        <v>2466</v>
      </c>
      <c r="E1445" s="49" t="s">
        <v>2406</v>
      </c>
      <c r="F1445" s="62" t="s">
        <v>2591</v>
      </c>
      <c r="G1445" s="62" t="s">
        <v>2573</v>
      </c>
      <c r="H1445" s="56" t="s">
        <v>2668</v>
      </c>
      <c r="I1445">
        <v>15</v>
      </c>
    </row>
    <row r="1446" spans="1:9" x14ac:dyDescent="0.25">
      <c r="A1446" s="49">
        <v>485</v>
      </c>
      <c r="B1446" s="50">
        <v>0.01</v>
      </c>
      <c r="C1446" s="49" t="s">
        <v>2463</v>
      </c>
      <c r="D1446" s="49" t="s">
        <v>2466</v>
      </c>
      <c r="E1446" s="49" t="s">
        <v>2415</v>
      </c>
      <c r="F1446" s="62" t="s">
        <v>2591</v>
      </c>
      <c r="G1446" s="62" t="s">
        <v>2574</v>
      </c>
      <c r="H1446" s="56" t="s">
        <v>2668</v>
      </c>
      <c r="I1446">
        <v>15</v>
      </c>
    </row>
    <row r="1447" spans="1:9" x14ac:dyDescent="0.25">
      <c r="A1447" s="49">
        <v>826</v>
      </c>
      <c r="B1447" s="50">
        <v>0.01</v>
      </c>
      <c r="C1447" s="49" t="s">
        <v>2490</v>
      </c>
      <c r="D1447" s="49" t="s">
        <v>2466</v>
      </c>
      <c r="E1447" s="49" t="s">
        <v>2415</v>
      </c>
      <c r="F1447" s="62" t="s">
        <v>2591</v>
      </c>
      <c r="G1447" s="62" t="s">
        <v>2574</v>
      </c>
      <c r="H1447" s="56" t="s">
        <v>2668</v>
      </c>
      <c r="I1447">
        <v>15</v>
      </c>
    </row>
    <row r="1448" spans="1:9" x14ac:dyDescent="0.25">
      <c r="A1448" s="49">
        <v>1155</v>
      </c>
      <c r="B1448" s="50">
        <v>0.01</v>
      </c>
      <c r="C1448" s="49" t="s">
        <v>2396</v>
      </c>
      <c r="D1448" s="49" t="s">
        <v>2466</v>
      </c>
      <c r="E1448" s="49" t="s">
        <v>2415</v>
      </c>
      <c r="F1448" s="62" t="s">
        <v>2591</v>
      </c>
      <c r="G1448" s="62" t="s">
        <v>2574</v>
      </c>
      <c r="H1448" s="56" t="s">
        <v>2668</v>
      </c>
      <c r="I1448">
        <v>15</v>
      </c>
    </row>
    <row r="1449" spans="1:9" x14ac:dyDescent="0.25">
      <c r="A1449" s="49">
        <v>448</v>
      </c>
      <c r="B1449" s="50">
        <v>0.01</v>
      </c>
      <c r="C1449" s="49" t="s">
        <v>2463</v>
      </c>
      <c r="D1449" s="49" t="s">
        <v>2466</v>
      </c>
      <c r="E1449" s="49" t="s">
        <v>2408</v>
      </c>
      <c r="F1449" s="62" t="s">
        <v>2591</v>
      </c>
      <c r="G1449" s="62" t="s">
        <v>2575</v>
      </c>
      <c r="H1449" s="56" t="s">
        <v>2668</v>
      </c>
      <c r="I1449">
        <v>15</v>
      </c>
    </row>
    <row r="1450" spans="1:9" x14ac:dyDescent="0.25">
      <c r="A1450" s="49">
        <v>789</v>
      </c>
      <c r="B1450" s="50">
        <v>0.01</v>
      </c>
      <c r="C1450" s="49" t="s">
        <v>2490</v>
      </c>
      <c r="D1450" s="49" t="s">
        <v>2466</v>
      </c>
      <c r="E1450" s="49" t="s">
        <v>2408</v>
      </c>
      <c r="F1450" s="62" t="s">
        <v>2591</v>
      </c>
      <c r="G1450" s="62" t="s">
        <v>2575</v>
      </c>
      <c r="H1450" s="56" t="s">
        <v>2668</v>
      </c>
      <c r="I1450">
        <v>15</v>
      </c>
    </row>
    <row r="1451" spans="1:9" x14ac:dyDescent="0.25">
      <c r="A1451" s="49">
        <v>1118</v>
      </c>
      <c r="B1451" s="50">
        <v>0.01</v>
      </c>
      <c r="C1451" s="49" t="s">
        <v>2396</v>
      </c>
      <c r="D1451" s="49" t="s">
        <v>2466</v>
      </c>
      <c r="E1451" s="49" t="s">
        <v>2408</v>
      </c>
      <c r="F1451" s="62" t="s">
        <v>2591</v>
      </c>
      <c r="G1451" s="62" t="s">
        <v>2575</v>
      </c>
      <c r="H1451" s="56" t="s">
        <v>2668</v>
      </c>
      <c r="I1451">
        <v>15</v>
      </c>
    </row>
    <row r="1452" spans="1:9" x14ac:dyDescent="0.25">
      <c r="A1452" s="49">
        <v>514</v>
      </c>
      <c r="B1452" s="50">
        <v>0.01</v>
      </c>
      <c r="C1452" s="49" t="s">
        <v>2463</v>
      </c>
      <c r="D1452" s="49" t="s">
        <v>2466</v>
      </c>
      <c r="E1452" s="49" t="s">
        <v>2416</v>
      </c>
      <c r="F1452" s="62" t="s">
        <v>2591</v>
      </c>
      <c r="G1452" s="62" t="s">
        <v>2576</v>
      </c>
      <c r="H1452" s="56" t="s">
        <v>2668</v>
      </c>
      <c r="I1452">
        <v>15</v>
      </c>
    </row>
    <row r="1453" spans="1:9" x14ac:dyDescent="0.25">
      <c r="A1453" s="49">
        <v>855</v>
      </c>
      <c r="B1453" s="50">
        <v>0.01</v>
      </c>
      <c r="C1453" s="49" t="s">
        <v>2490</v>
      </c>
      <c r="D1453" s="49" t="s">
        <v>2466</v>
      </c>
      <c r="E1453" s="49" t="s">
        <v>2416</v>
      </c>
      <c r="F1453" s="62" t="s">
        <v>2591</v>
      </c>
      <c r="G1453" s="62" t="s">
        <v>2576</v>
      </c>
      <c r="H1453" s="56" t="s">
        <v>2668</v>
      </c>
      <c r="I1453">
        <v>15</v>
      </c>
    </row>
    <row r="1454" spans="1:9" x14ac:dyDescent="0.25">
      <c r="A1454" s="49">
        <v>1184</v>
      </c>
      <c r="B1454" s="50">
        <v>0.01</v>
      </c>
      <c r="C1454" s="49" t="s">
        <v>2396</v>
      </c>
      <c r="D1454" s="49" t="s">
        <v>2466</v>
      </c>
      <c r="E1454" s="49" t="s">
        <v>2416</v>
      </c>
      <c r="F1454" s="62" t="s">
        <v>2591</v>
      </c>
      <c r="G1454" s="62" t="s">
        <v>2576</v>
      </c>
      <c r="H1454" s="56" t="s">
        <v>2668</v>
      </c>
      <c r="I1454">
        <v>15</v>
      </c>
    </row>
    <row r="1455" spans="1:9" x14ac:dyDescent="0.25">
      <c r="A1455" s="49">
        <v>428</v>
      </c>
      <c r="B1455" s="50">
        <v>0.01</v>
      </c>
      <c r="C1455" s="49" t="s">
        <v>2463</v>
      </c>
      <c r="D1455" s="49" t="s">
        <v>2471</v>
      </c>
      <c r="E1455" s="49" t="s">
        <v>2406</v>
      </c>
      <c r="F1455" s="62" t="s">
        <v>2577</v>
      </c>
      <c r="G1455" s="62" t="s">
        <v>2573</v>
      </c>
      <c r="H1455" s="56" t="s">
        <v>2668</v>
      </c>
      <c r="I1455">
        <v>15</v>
      </c>
    </row>
    <row r="1456" spans="1:9" x14ac:dyDescent="0.25">
      <c r="A1456" s="49">
        <v>769</v>
      </c>
      <c r="B1456" s="50">
        <v>0.01</v>
      </c>
      <c r="C1456" s="49" t="s">
        <v>2490</v>
      </c>
      <c r="D1456" s="49" t="s">
        <v>2471</v>
      </c>
      <c r="E1456" s="49" t="s">
        <v>2406</v>
      </c>
      <c r="F1456" s="62" t="s">
        <v>2577</v>
      </c>
      <c r="G1456" s="62" t="s">
        <v>2573</v>
      </c>
      <c r="H1456" s="56" t="s">
        <v>2668</v>
      </c>
      <c r="I1456">
        <v>15</v>
      </c>
    </row>
    <row r="1457" spans="1:9" x14ac:dyDescent="0.25">
      <c r="A1457" s="49">
        <v>1098</v>
      </c>
      <c r="B1457" s="50">
        <v>0.01</v>
      </c>
      <c r="C1457" s="49" t="s">
        <v>2396</v>
      </c>
      <c r="D1457" s="49" t="s">
        <v>2471</v>
      </c>
      <c r="E1457" s="49" t="s">
        <v>2406</v>
      </c>
      <c r="F1457" s="62" t="s">
        <v>2577</v>
      </c>
      <c r="G1457" s="62" t="s">
        <v>2573</v>
      </c>
      <c r="H1457" s="56" t="s">
        <v>2668</v>
      </c>
      <c r="I1457">
        <v>15</v>
      </c>
    </row>
    <row r="1458" spans="1:9" x14ac:dyDescent="0.25">
      <c r="A1458" s="49">
        <v>487</v>
      </c>
      <c r="B1458" s="50">
        <v>0.01</v>
      </c>
      <c r="C1458" s="49" t="s">
        <v>2463</v>
      </c>
      <c r="D1458" s="49" t="s">
        <v>2471</v>
      </c>
      <c r="E1458" s="49" t="s">
        <v>2415</v>
      </c>
      <c r="F1458" s="62" t="s">
        <v>2577</v>
      </c>
      <c r="G1458" s="62" t="s">
        <v>2574</v>
      </c>
      <c r="H1458" s="56" t="s">
        <v>2668</v>
      </c>
      <c r="I1458">
        <v>15</v>
      </c>
    </row>
    <row r="1459" spans="1:9" x14ac:dyDescent="0.25">
      <c r="A1459" s="49">
        <v>828</v>
      </c>
      <c r="B1459" s="50">
        <v>0.01</v>
      </c>
      <c r="C1459" s="49" t="s">
        <v>2490</v>
      </c>
      <c r="D1459" s="49" t="s">
        <v>2471</v>
      </c>
      <c r="E1459" s="49" t="s">
        <v>2415</v>
      </c>
      <c r="F1459" s="62" t="s">
        <v>2577</v>
      </c>
      <c r="G1459" s="62" t="s">
        <v>2574</v>
      </c>
      <c r="H1459" s="56" t="s">
        <v>2668</v>
      </c>
      <c r="I1459">
        <v>15</v>
      </c>
    </row>
    <row r="1460" spans="1:9" x14ac:dyDescent="0.25">
      <c r="A1460" s="49">
        <v>1157</v>
      </c>
      <c r="B1460" s="50">
        <v>0.01</v>
      </c>
      <c r="C1460" s="49" t="s">
        <v>2396</v>
      </c>
      <c r="D1460" s="49" t="s">
        <v>2471</v>
      </c>
      <c r="E1460" s="49" t="s">
        <v>2415</v>
      </c>
      <c r="F1460" s="62" t="s">
        <v>2577</v>
      </c>
      <c r="G1460" s="62" t="s">
        <v>2574</v>
      </c>
      <c r="H1460" s="56" t="s">
        <v>2668</v>
      </c>
      <c r="I1460">
        <v>15</v>
      </c>
    </row>
    <row r="1461" spans="1:9" x14ac:dyDescent="0.25">
      <c r="A1461" s="49">
        <v>450</v>
      </c>
      <c r="B1461" s="50">
        <v>0.01</v>
      </c>
      <c r="C1461" s="49" t="s">
        <v>2463</v>
      </c>
      <c r="D1461" s="49" t="s">
        <v>2471</v>
      </c>
      <c r="E1461" s="49" t="s">
        <v>2408</v>
      </c>
      <c r="F1461" s="62" t="s">
        <v>2577</v>
      </c>
      <c r="G1461" s="62" t="s">
        <v>2575</v>
      </c>
      <c r="H1461" s="56" t="s">
        <v>2668</v>
      </c>
      <c r="I1461">
        <v>15</v>
      </c>
    </row>
    <row r="1462" spans="1:9" x14ac:dyDescent="0.25">
      <c r="A1462" s="49">
        <v>791</v>
      </c>
      <c r="B1462" s="50">
        <v>0.01</v>
      </c>
      <c r="C1462" s="49" t="s">
        <v>2490</v>
      </c>
      <c r="D1462" s="49" t="s">
        <v>2471</v>
      </c>
      <c r="E1462" s="49" t="s">
        <v>2408</v>
      </c>
      <c r="F1462" s="62" t="s">
        <v>2577</v>
      </c>
      <c r="G1462" s="62" t="s">
        <v>2575</v>
      </c>
      <c r="H1462" s="56" t="s">
        <v>2668</v>
      </c>
      <c r="I1462">
        <v>15</v>
      </c>
    </row>
    <row r="1463" spans="1:9" x14ac:dyDescent="0.25">
      <c r="A1463" s="49">
        <v>1120</v>
      </c>
      <c r="B1463" s="50">
        <v>0.01</v>
      </c>
      <c r="C1463" s="49" t="s">
        <v>2396</v>
      </c>
      <c r="D1463" s="49" t="s">
        <v>2471</v>
      </c>
      <c r="E1463" s="49" t="s">
        <v>2408</v>
      </c>
      <c r="F1463" s="62" t="s">
        <v>2577</v>
      </c>
      <c r="G1463" s="62" t="s">
        <v>2575</v>
      </c>
      <c r="H1463" s="56" t="s">
        <v>2668</v>
      </c>
      <c r="I1463">
        <v>15</v>
      </c>
    </row>
    <row r="1464" spans="1:9" x14ac:dyDescent="0.25">
      <c r="A1464" s="49">
        <v>516</v>
      </c>
      <c r="B1464" s="50">
        <v>0.01</v>
      </c>
      <c r="C1464" s="49" t="s">
        <v>2463</v>
      </c>
      <c r="D1464" s="49" t="s">
        <v>2471</v>
      </c>
      <c r="E1464" s="49" t="s">
        <v>2416</v>
      </c>
      <c r="F1464" s="62" t="s">
        <v>2577</v>
      </c>
      <c r="G1464" s="62" t="s">
        <v>2576</v>
      </c>
      <c r="H1464" s="56" t="s">
        <v>2668</v>
      </c>
      <c r="I1464">
        <v>15</v>
      </c>
    </row>
    <row r="1465" spans="1:9" x14ac:dyDescent="0.25">
      <c r="A1465" s="49">
        <v>857</v>
      </c>
      <c r="B1465" s="50">
        <v>0.01</v>
      </c>
      <c r="C1465" s="49" t="s">
        <v>2490</v>
      </c>
      <c r="D1465" s="49" t="s">
        <v>2471</v>
      </c>
      <c r="E1465" s="49" t="s">
        <v>2416</v>
      </c>
      <c r="F1465" s="62" t="s">
        <v>2577</v>
      </c>
      <c r="G1465" s="62" t="s">
        <v>2576</v>
      </c>
      <c r="H1465" s="56" t="s">
        <v>2668</v>
      </c>
      <c r="I1465">
        <v>15</v>
      </c>
    </row>
    <row r="1466" spans="1:9" x14ac:dyDescent="0.25">
      <c r="A1466" s="49">
        <v>1186</v>
      </c>
      <c r="B1466" s="50">
        <v>0.01</v>
      </c>
      <c r="C1466" s="49" t="s">
        <v>2396</v>
      </c>
      <c r="D1466" s="49" t="s">
        <v>2471</v>
      </c>
      <c r="E1466" s="49" t="s">
        <v>2416</v>
      </c>
      <c r="F1466" s="62" t="s">
        <v>2577</v>
      </c>
      <c r="G1466" s="62" t="s">
        <v>2576</v>
      </c>
      <c r="H1466" s="56" t="s">
        <v>2668</v>
      </c>
      <c r="I1466">
        <v>15</v>
      </c>
    </row>
    <row r="1467" spans="1:9" x14ac:dyDescent="0.25">
      <c r="A1467" s="49">
        <v>492</v>
      </c>
      <c r="B1467" s="50">
        <v>0.01</v>
      </c>
      <c r="C1467" s="49" t="s">
        <v>2463</v>
      </c>
      <c r="D1467" s="49" t="s">
        <v>2432</v>
      </c>
      <c r="E1467" s="49" t="s">
        <v>2405</v>
      </c>
      <c r="F1467" s="55" t="s">
        <v>2585</v>
      </c>
      <c r="G1467" s="62" t="s">
        <v>2571</v>
      </c>
      <c r="H1467" s="56" t="s">
        <v>2665</v>
      </c>
      <c r="I1467">
        <v>16</v>
      </c>
    </row>
    <row r="1468" spans="1:9" x14ac:dyDescent="0.25">
      <c r="A1468" s="49">
        <v>833</v>
      </c>
      <c r="B1468" s="50">
        <v>0.01</v>
      </c>
      <c r="C1468" s="49" t="s">
        <v>2490</v>
      </c>
      <c r="D1468" s="49" t="s">
        <v>2432</v>
      </c>
      <c r="E1468" s="49" t="s">
        <v>2405</v>
      </c>
      <c r="F1468" s="55" t="s">
        <v>2585</v>
      </c>
      <c r="G1468" s="62" t="s">
        <v>2571</v>
      </c>
      <c r="H1468" s="56" t="s">
        <v>2665</v>
      </c>
      <c r="I1468">
        <v>16</v>
      </c>
    </row>
    <row r="1469" spans="1:9" x14ac:dyDescent="0.25">
      <c r="A1469" s="49">
        <v>1162</v>
      </c>
      <c r="B1469" s="50">
        <v>0.01</v>
      </c>
      <c r="C1469" s="49" t="s">
        <v>2396</v>
      </c>
      <c r="D1469" s="49" t="s">
        <v>2432</v>
      </c>
      <c r="E1469" s="49" t="s">
        <v>2405</v>
      </c>
      <c r="F1469" s="55" t="s">
        <v>2585</v>
      </c>
      <c r="G1469" s="62" t="s">
        <v>2571</v>
      </c>
      <c r="H1469" s="56" t="s">
        <v>2665</v>
      </c>
      <c r="I1469">
        <v>16</v>
      </c>
    </row>
    <row r="1470" spans="1:9" x14ac:dyDescent="0.25">
      <c r="A1470" s="49">
        <v>403</v>
      </c>
      <c r="B1470" s="50">
        <v>0.01</v>
      </c>
      <c r="C1470" s="49" t="s">
        <v>2463</v>
      </c>
      <c r="D1470" s="49" t="s">
        <v>2432</v>
      </c>
      <c r="E1470" s="49" t="s">
        <v>2404</v>
      </c>
      <c r="F1470" s="55" t="s">
        <v>2585</v>
      </c>
      <c r="G1470" s="62" t="s">
        <v>2572</v>
      </c>
      <c r="H1470" s="56" t="s">
        <v>2665</v>
      </c>
      <c r="I1470">
        <v>16</v>
      </c>
    </row>
    <row r="1471" spans="1:9" x14ac:dyDescent="0.25">
      <c r="A1471" s="49">
        <v>744</v>
      </c>
      <c r="B1471" s="50">
        <v>0.01</v>
      </c>
      <c r="C1471" s="49" t="s">
        <v>2490</v>
      </c>
      <c r="D1471" s="49" t="s">
        <v>2432</v>
      </c>
      <c r="E1471" s="49" t="s">
        <v>2404</v>
      </c>
      <c r="F1471" s="55" t="s">
        <v>2585</v>
      </c>
      <c r="G1471" s="62" t="s">
        <v>2572</v>
      </c>
      <c r="H1471" s="56" t="s">
        <v>2665</v>
      </c>
      <c r="I1471">
        <v>16</v>
      </c>
    </row>
    <row r="1472" spans="1:9" x14ac:dyDescent="0.25">
      <c r="A1472" s="49">
        <v>1073</v>
      </c>
      <c r="B1472" s="50">
        <v>0.01</v>
      </c>
      <c r="C1472" s="49" t="s">
        <v>2396</v>
      </c>
      <c r="D1472" s="49" t="s">
        <v>2432</v>
      </c>
      <c r="E1472" s="49" t="s">
        <v>2404</v>
      </c>
      <c r="F1472" s="55" t="s">
        <v>2585</v>
      </c>
      <c r="G1472" s="62" t="s">
        <v>2572</v>
      </c>
      <c r="H1472" s="56" t="s">
        <v>2665</v>
      </c>
      <c r="I1472">
        <v>16</v>
      </c>
    </row>
    <row r="1473" spans="1:9" x14ac:dyDescent="0.25">
      <c r="A1473" s="49">
        <v>493</v>
      </c>
      <c r="B1473" s="50">
        <v>0.01</v>
      </c>
      <c r="C1473" s="49" t="s">
        <v>2463</v>
      </c>
      <c r="D1473" s="49" t="s">
        <v>2431</v>
      </c>
      <c r="E1473" s="49" t="s">
        <v>2405</v>
      </c>
      <c r="F1473" s="55" t="s">
        <v>2586</v>
      </c>
      <c r="G1473" s="62" t="s">
        <v>2571</v>
      </c>
      <c r="H1473" s="56" t="s">
        <v>2665</v>
      </c>
      <c r="I1473">
        <v>16</v>
      </c>
    </row>
    <row r="1474" spans="1:9" x14ac:dyDescent="0.25">
      <c r="A1474" s="49">
        <v>834</v>
      </c>
      <c r="B1474" s="50">
        <v>0.01</v>
      </c>
      <c r="C1474" s="49" t="s">
        <v>2490</v>
      </c>
      <c r="D1474" s="49" t="s">
        <v>2431</v>
      </c>
      <c r="E1474" s="49" t="s">
        <v>2405</v>
      </c>
      <c r="F1474" s="55" t="s">
        <v>2586</v>
      </c>
      <c r="G1474" s="62" t="s">
        <v>2571</v>
      </c>
      <c r="H1474" s="56" t="s">
        <v>2665</v>
      </c>
      <c r="I1474">
        <v>16</v>
      </c>
    </row>
    <row r="1475" spans="1:9" x14ac:dyDescent="0.25">
      <c r="A1475" s="49">
        <v>1163</v>
      </c>
      <c r="B1475" s="50">
        <v>0.01</v>
      </c>
      <c r="C1475" s="49" t="s">
        <v>2396</v>
      </c>
      <c r="D1475" s="49" t="s">
        <v>2431</v>
      </c>
      <c r="E1475" s="49" t="s">
        <v>2405</v>
      </c>
      <c r="F1475" s="55" t="s">
        <v>2586</v>
      </c>
      <c r="G1475" s="62" t="s">
        <v>2571</v>
      </c>
      <c r="H1475" s="56" t="s">
        <v>2665</v>
      </c>
      <c r="I1475">
        <v>16</v>
      </c>
    </row>
    <row r="1476" spans="1:9" x14ac:dyDescent="0.25">
      <c r="A1476" s="49">
        <v>404</v>
      </c>
      <c r="B1476" s="50">
        <v>0.01</v>
      </c>
      <c r="C1476" s="49" t="s">
        <v>2463</v>
      </c>
      <c r="D1476" s="49" t="s">
        <v>2431</v>
      </c>
      <c r="E1476" s="49" t="s">
        <v>2404</v>
      </c>
      <c r="F1476" s="55" t="s">
        <v>2586</v>
      </c>
      <c r="G1476" s="62" t="s">
        <v>2572</v>
      </c>
      <c r="H1476" s="56" t="s">
        <v>2665</v>
      </c>
      <c r="I1476">
        <v>16</v>
      </c>
    </row>
    <row r="1477" spans="1:9" x14ac:dyDescent="0.25">
      <c r="A1477" s="49">
        <v>745</v>
      </c>
      <c r="B1477" s="50">
        <v>0.01</v>
      </c>
      <c r="C1477" s="49" t="s">
        <v>2490</v>
      </c>
      <c r="D1477" s="49" t="s">
        <v>2431</v>
      </c>
      <c r="E1477" s="49" t="s">
        <v>2404</v>
      </c>
      <c r="F1477" s="55" t="s">
        <v>2586</v>
      </c>
      <c r="G1477" s="62" t="s">
        <v>2572</v>
      </c>
      <c r="H1477" s="56" t="s">
        <v>2665</v>
      </c>
      <c r="I1477">
        <v>16</v>
      </c>
    </row>
    <row r="1478" spans="1:9" x14ac:dyDescent="0.25">
      <c r="A1478" s="49">
        <v>1074</v>
      </c>
      <c r="B1478" s="50">
        <v>0.01</v>
      </c>
      <c r="C1478" s="49" t="s">
        <v>2396</v>
      </c>
      <c r="D1478" s="49" t="s">
        <v>2431</v>
      </c>
      <c r="E1478" s="49" t="s">
        <v>2404</v>
      </c>
      <c r="F1478" s="55" t="s">
        <v>2586</v>
      </c>
      <c r="G1478" s="62" t="s">
        <v>2572</v>
      </c>
      <c r="H1478" s="56" t="s">
        <v>2665</v>
      </c>
      <c r="I1478">
        <v>16</v>
      </c>
    </row>
    <row r="1479" spans="1:9" x14ac:dyDescent="0.25">
      <c r="A1479" s="49">
        <v>494</v>
      </c>
      <c r="B1479" s="50">
        <v>0.01</v>
      </c>
      <c r="C1479" s="49" t="s">
        <v>2463</v>
      </c>
      <c r="D1479" s="49" t="s">
        <v>2434</v>
      </c>
      <c r="E1479" s="49" t="s">
        <v>2405</v>
      </c>
      <c r="F1479" s="55" t="s">
        <v>2587</v>
      </c>
      <c r="G1479" s="62" t="s">
        <v>2571</v>
      </c>
      <c r="H1479" s="56" t="s">
        <v>2665</v>
      </c>
      <c r="I1479">
        <v>16</v>
      </c>
    </row>
    <row r="1480" spans="1:9" x14ac:dyDescent="0.25">
      <c r="A1480" s="49">
        <v>835</v>
      </c>
      <c r="B1480" s="50">
        <v>0.01</v>
      </c>
      <c r="C1480" s="49" t="s">
        <v>2490</v>
      </c>
      <c r="D1480" s="49" t="s">
        <v>2434</v>
      </c>
      <c r="E1480" s="49" t="s">
        <v>2405</v>
      </c>
      <c r="F1480" s="55" t="s">
        <v>2587</v>
      </c>
      <c r="G1480" s="62" t="s">
        <v>2571</v>
      </c>
      <c r="H1480" s="56" t="s">
        <v>2665</v>
      </c>
      <c r="I1480">
        <v>16</v>
      </c>
    </row>
    <row r="1481" spans="1:9" x14ac:dyDescent="0.25">
      <c r="A1481" s="49">
        <v>1164</v>
      </c>
      <c r="B1481" s="50">
        <v>0.01</v>
      </c>
      <c r="C1481" s="49" t="s">
        <v>2396</v>
      </c>
      <c r="D1481" s="49" t="s">
        <v>2434</v>
      </c>
      <c r="E1481" s="49" t="s">
        <v>2405</v>
      </c>
      <c r="F1481" s="55" t="s">
        <v>2587</v>
      </c>
      <c r="G1481" s="62" t="s">
        <v>2571</v>
      </c>
      <c r="H1481" s="56" t="s">
        <v>2665</v>
      </c>
      <c r="I1481">
        <v>16</v>
      </c>
    </row>
    <row r="1482" spans="1:9" x14ac:dyDescent="0.25">
      <c r="A1482" s="49">
        <v>405</v>
      </c>
      <c r="B1482" s="50">
        <v>0.01</v>
      </c>
      <c r="C1482" s="49" t="s">
        <v>2463</v>
      </c>
      <c r="D1482" s="49" t="s">
        <v>2434</v>
      </c>
      <c r="E1482" s="49" t="s">
        <v>2404</v>
      </c>
      <c r="F1482" s="55" t="s">
        <v>2587</v>
      </c>
      <c r="G1482" s="62" t="s">
        <v>2572</v>
      </c>
      <c r="H1482" s="56" t="s">
        <v>2665</v>
      </c>
      <c r="I1482">
        <v>16</v>
      </c>
    </row>
    <row r="1483" spans="1:9" x14ac:dyDescent="0.25">
      <c r="A1483" s="49">
        <v>746</v>
      </c>
      <c r="B1483" s="50">
        <v>0.01</v>
      </c>
      <c r="C1483" s="49" t="s">
        <v>2490</v>
      </c>
      <c r="D1483" s="49" t="s">
        <v>2434</v>
      </c>
      <c r="E1483" s="49" t="s">
        <v>2404</v>
      </c>
      <c r="F1483" s="55" t="s">
        <v>2587</v>
      </c>
      <c r="G1483" s="62" t="s">
        <v>2572</v>
      </c>
      <c r="H1483" s="56" t="s">
        <v>2665</v>
      </c>
      <c r="I1483">
        <v>16</v>
      </c>
    </row>
    <row r="1484" spans="1:9" x14ac:dyDescent="0.25">
      <c r="A1484" s="49">
        <v>1075</v>
      </c>
      <c r="B1484" s="50">
        <v>0.01</v>
      </c>
      <c r="C1484" s="49" t="s">
        <v>2396</v>
      </c>
      <c r="D1484" s="49" t="s">
        <v>2434</v>
      </c>
      <c r="E1484" s="49" t="s">
        <v>2404</v>
      </c>
      <c r="F1484" s="55" t="s">
        <v>2587</v>
      </c>
      <c r="G1484" s="62" t="s">
        <v>2572</v>
      </c>
      <c r="H1484" s="56" t="s">
        <v>2665</v>
      </c>
      <c r="I1484">
        <v>16</v>
      </c>
    </row>
    <row r="1485" spans="1:9" x14ac:dyDescent="0.25">
      <c r="A1485" s="49">
        <v>518</v>
      </c>
      <c r="B1485" s="50">
        <v>0.01</v>
      </c>
      <c r="C1485" s="49" t="s">
        <v>2463</v>
      </c>
      <c r="D1485" s="49" t="s">
        <v>2433</v>
      </c>
      <c r="E1485" s="49" t="s">
        <v>2407</v>
      </c>
      <c r="F1485" s="55" t="s">
        <v>2566</v>
      </c>
      <c r="G1485" s="62" t="s">
        <v>2598</v>
      </c>
      <c r="H1485" s="56" t="s">
        <v>2665</v>
      </c>
      <c r="I1485">
        <v>16</v>
      </c>
    </row>
    <row r="1486" spans="1:9" x14ac:dyDescent="0.25">
      <c r="A1486" s="49">
        <v>859</v>
      </c>
      <c r="B1486" s="50">
        <v>0.01</v>
      </c>
      <c r="C1486" s="49" t="s">
        <v>2490</v>
      </c>
      <c r="D1486" s="49" t="s">
        <v>2433</v>
      </c>
      <c r="E1486" s="49" t="s">
        <v>2407</v>
      </c>
      <c r="F1486" s="55" t="s">
        <v>2566</v>
      </c>
      <c r="G1486" s="62" t="s">
        <v>2598</v>
      </c>
      <c r="H1486" s="56" t="s">
        <v>2665</v>
      </c>
      <c r="I1486">
        <v>16</v>
      </c>
    </row>
    <row r="1487" spans="1:9" x14ac:dyDescent="0.25">
      <c r="A1487" s="49">
        <v>1188</v>
      </c>
      <c r="B1487" s="50">
        <v>0.01</v>
      </c>
      <c r="C1487" s="49" t="s">
        <v>2396</v>
      </c>
      <c r="D1487" s="49" t="s">
        <v>2433</v>
      </c>
      <c r="E1487" s="49" t="s">
        <v>2407</v>
      </c>
      <c r="F1487" s="55" t="s">
        <v>2566</v>
      </c>
      <c r="G1487" s="62" t="s">
        <v>2598</v>
      </c>
      <c r="H1487" s="56" t="s">
        <v>2665</v>
      </c>
      <c r="I1487">
        <v>16</v>
      </c>
    </row>
    <row r="1488" spans="1:9" x14ac:dyDescent="0.25">
      <c r="A1488" s="49">
        <v>455</v>
      </c>
      <c r="B1488" s="50">
        <v>0.01</v>
      </c>
      <c r="C1488" s="49" t="s">
        <v>2463</v>
      </c>
      <c r="D1488" s="49" t="s">
        <v>2433</v>
      </c>
      <c r="E1488" s="49" t="s">
        <v>2403</v>
      </c>
      <c r="F1488" s="55" t="s">
        <v>2566</v>
      </c>
      <c r="G1488" s="62" t="s">
        <v>2599</v>
      </c>
      <c r="H1488" s="56" t="s">
        <v>2665</v>
      </c>
      <c r="I1488">
        <v>16</v>
      </c>
    </row>
    <row r="1489" spans="1:9" x14ac:dyDescent="0.25">
      <c r="A1489" s="49">
        <v>796</v>
      </c>
      <c r="B1489" s="50">
        <v>0.01</v>
      </c>
      <c r="C1489" s="49" t="s">
        <v>2490</v>
      </c>
      <c r="D1489" s="49" t="s">
        <v>2433</v>
      </c>
      <c r="E1489" s="49" t="s">
        <v>2403</v>
      </c>
      <c r="F1489" s="55" t="s">
        <v>2566</v>
      </c>
      <c r="G1489" s="62" t="s">
        <v>2599</v>
      </c>
      <c r="H1489" s="56" t="s">
        <v>2665</v>
      </c>
      <c r="I1489">
        <v>16</v>
      </c>
    </row>
    <row r="1490" spans="1:9" x14ac:dyDescent="0.25">
      <c r="A1490" s="49">
        <v>1125</v>
      </c>
      <c r="B1490" s="50">
        <v>0.01</v>
      </c>
      <c r="C1490" s="49" t="s">
        <v>2396</v>
      </c>
      <c r="D1490" s="49" t="s">
        <v>2433</v>
      </c>
      <c r="E1490" s="49" t="s">
        <v>2403</v>
      </c>
      <c r="F1490" s="55" t="s">
        <v>2566</v>
      </c>
      <c r="G1490" s="62" t="s">
        <v>2599</v>
      </c>
      <c r="H1490" s="56" t="s">
        <v>2665</v>
      </c>
      <c r="I1490">
        <v>16</v>
      </c>
    </row>
    <row r="1491" spans="1:9" x14ac:dyDescent="0.25">
      <c r="A1491" s="49">
        <v>519</v>
      </c>
      <c r="B1491" s="50">
        <v>0.01</v>
      </c>
      <c r="C1491" s="49" t="s">
        <v>2463</v>
      </c>
      <c r="D1491" s="49" t="s">
        <v>2435</v>
      </c>
      <c r="E1491" s="49" t="s">
        <v>2407</v>
      </c>
      <c r="F1491" s="55" t="s">
        <v>2567</v>
      </c>
      <c r="G1491" s="62" t="s">
        <v>2598</v>
      </c>
      <c r="H1491" s="56" t="s">
        <v>2665</v>
      </c>
      <c r="I1491">
        <v>16</v>
      </c>
    </row>
    <row r="1492" spans="1:9" x14ac:dyDescent="0.25">
      <c r="A1492" s="49">
        <v>860</v>
      </c>
      <c r="B1492" s="50">
        <v>0.01</v>
      </c>
      <c r="C1492" s="49" t="s">
        <v>2490</v>
      </c>
      <c r="D1492" s="49" t="s">
        <v>2435</v>
      </c>
      <c r="E1492" s="49" t="s">
        <v>2407</v>
      </c>
      <c r="F1492" s="55" t="s">
        <v>2567</v>
      </c>
      <c r="G1492" s="62" t="s">
        <v>2598</v>
      </c>
      <c r="H1492" s="56" t="s">
        <v>2665</v>
      </c>
      <c r="I1492">
        <v>16</v>
      </c>
    </row>
    <row r="1493" spans="1:9" x14ac:dyDescent="0.25">
      <c r="A1493" s="49">
        <v>1189</v>
      </c>
      <c r="B1493" s="50">
        <v>0.01</v>
      </c>
      <c r="C1493" s="49" t="s">
        <v>2396</v>
      </c>
      <c r="D1493" s="49" t="s">
        <v>2435</v>
      </c>
      <c r="E1493" s="49" t="s">
        <v>2407</v>
      </c>
      <c r="F1493" s="55" t="s">
        <v>2567</v>
      </c>
      <c r="G1493" s="62" t="s">
        <v>2598</v>
      </c>
      <c r="H1493" s="56" t="s">
        <v>2665</v>
      </c>
      <c r="I1493">
        <v>16</v>
      </c>
    </row>
    <row r="1494" spans="1:9" x14ac:dyDescent="0.25">
      <c r="A1494" s="49">
        <v>456</v>
      </c>
      <c r="B1494" s="50">
        <v>0.01</v>
      </c>
      <c r="C1494" s="49" t="s">
        <v>2463</v>
      </c>
      <c r="D1494" s="49" t="s">
        <v>2435</v>
      </c>
      <c r="E1494" s="49" t="s">
        <v>2403</v>
      </c>
      <c r="F1494" s="55" t="s">
        <v>2567</v>
      </c>
      <c r="G1494" s="62" t="s">
        <v>2599</v>
      </c>
      <c r="H1494" s="56" t="s">
        <v>2665</v>
      </c>
      <c r="I1494">
        <v>16</v>
      </c>
    </row>
    <row r="1495" spans="1:9" x14ac:dyDescent="0.25">
      <c r="A1495" s="49">
        <v>797</v>
      </c>
      <c r="B1495" s="50">
        <v>0.01</v>
      </c>
      <c r="C1495" s="49" t="s">
        <v>2490</v>
      </c>
      <c r="D1495" s="49" t="s">
        <v>2435</v>
      </c>
      <c r="E1495" s="49" t="s">
        <v>2403</v>
      </c>
      <c r="F1495" s="55" t="s">
        <v>2567</v>
      </c>
      <c r="G1495" s="62" t="s">
        <v>2599</v>
      </c>
      <c r="H1495" s="56" t="s">
        <v>2665</v>
      </c>
      <c r="I1495">
        <v>16</v>
      </c>
    </row>
    <row r="1496" spans="1:9" x14ac:dyDescent="0.25">
      <c r="A1496" s="49">
        <v>1126</v>
      </c>
      <c r="B1496" s="50">
        <v>0.01</v>
      </c>
      <c r="C1496" s="49" t="s">
        <v>2396</v>
      </c>
      <c r="D1496" s="49" t="s">
        <v>2435</v>
      </c>
      <c r="E1496" s="49" t="s">
        <v>2403</v>
      </c>
      <c r="F1496" s="55" t="s">
        <v>2567</v>
      </c>
      <c r="G1496" s="62" t="s">
        <v>2599</v>
      </c>
      <c r="H1496" s="56" t="s">
        <v>2665</v>
      </c>
      <c r="I1496">
        <v>16</v>
      </c>
    </row>
    <row r="1497" spans="1:9" x14ac:dyDescent="0.25">
      <c r="A1497" s="49">
        <v>520</v>
      </c>
      <c r="B1497" s="50">
        <v>0.01</v>
      </c>
      <c r="C1497" s="49" t="s">
        <v>2463</v>
      </c>
      <c r="D1497" s="49" t="s">
        <v>2436</v>
      </c>
      <c r="E1497" s="49" t="s">
        <v>2407</v>
      </c>
      <c r="F1497" s="55" t="s">
        <v>2568</v>
      </c>
      <c r="G1497" s="62" t="s">
        <v>2598</v>
      </c>
      <c r="H1497" s="56" t="s">
        <v>2665</v>
      </c>
      <c r="I1497">
        <v>16</v>
      </c>
    </row>
    <row r="1498" spans="1:9" x14ac:dyDescent="0.25">
      <c r="A1498" s="49">
        <v>861</v>
      </c>
      <c r="B1498" s="50">
        <v>0.01</v>
      </c>
      <c r="C1498" s="49" t="s">
        <v>2490</v>
      </c>
      <c r="D1498" s="49" t="s">
        <v>2436</v>
      </c>
      <c r="E1498" s="49" t="s">
        <v>2407</v>
      </c>
      <c r="F1498" s="55" t="s">
        <v>2568</v>
      </c>
      <c r="G1498" s="62" t="s">
        <v>2598</v>
      </c>
      <c r="H1498" s="56" t="s">
        <v>2665</v>
      </c>
      <c r="I1498">
        <v>16</v>
      </c>
    </row>
    <row r="1499" spans="1:9" x14ac:dyDescent="0.25">
      <c r="A1499" s="49">
        <v>1190</v>
      </c>
      <c r="B1499" s="50">
        <v>0.01</v>
      </c>
      <c r="C1499" s="49" t="s">
        <v>2396</v>
      </c>
      <c r="D1499" s="49" t="s">
        <v>2436</v>
      </c>
      <c r="E1499" s="49" t="s">
        <v>2407</v>
      </c>
      <c r="F1499" s="55" t="s">
        <v>2568</v>
      </c>
      <c r="G1499" s="62" t="s">
        <v>2598</v>
      </c>
      <c r="H1499" s="56" t="s">
        <v>2665</v>
      </c>
      <c r="I1499">
        <v>16</v>
      </c>
    </row>
    <row r="1500" spans="1:9" x14ac:dyDescent="0.25">
      <c r="A1500" s="49">
        <v>457</v>
      </c>
      <c r="B1500" s="50">
        <v>0.01</v>
      </c>
      <c r="C1500" s="49" t="s">
        <v>2463</v>
      </c>
      <c r="D1500" s="49" t="s">
        <v>2436</v>
      </c>
      <c r="E1500" s="49" t="s">
        <v>2403</v>
      </c>
      <c r="F1500" s="55" t="s">
        <v>2568</v>
      </c>
      <c r="G1500" s="62" t="s">
        <v>2599</v>
      </c>
      <c r="H1500" s="56" t="s">
        <v>2665</v>
      </c>
      <c r="I1500">
        <v>16</v>
      </c>
    </row>
    <row r="1501" spans="1:9" x14ac:dyDescent="0.25">
      <c r="A1501" s="49">
        <v>798</v>
      </c>
      <c r="B1501" s="50">
        <v>0.01</v>
      </c>
      <c r="C1501" s="49" t="s">
        <v>2490</v>
      </c>
      <c r="D1501" s="49" t="s">
        <v>2436</v>
      </c>
      <c r="E1501" s="49" t="s">
        <v>2403</v>
      </c>
      <c r="F1501" s="55" t="s">
        <v>2568</v>
      </c>
      <c r="G1501" s="62" t="s">
        <v>2599</v>
      </c>
      <c r="H1501" s="56" t="s">
        <v>2665</v>
      </c>
      <c r="I1501">
        <v>16</v>
      </c>
    </row>
    <row r="1502" spans="1:9" x14ac:dyDescent="0.25">
      <c r="A1502" s="49">
        <v>1127</v>
      </c>
      <c r="B1502" s="50">
        <v>0.01</v>
      </c>
      <c r="C1502" s="49" t="s">
        <v>2396</v>
      </c>
      <c r="D1502" s="49" t="s">
        <v>2436</v>
      </c>
      <c r="E1502" s="49" t="s">
        <v>2403</v>
      </c>
      <c r="F1502" s="55" t="s">
        <v>2568</v>
      </c>
      <c r="G1502" s="62" t="s">
        <v>2599</v>
      </c>
      <c r="H1502" s="56" t="s">
        <v>2665</v>
      </c>
      <c r="I1502">
        <v>16</v>
      </c>
    </row>
    <row r="1503" spans="1:9" x14ac:dyDescent="0.25">
      <c r="A1503" s="49">
        <v>270</v>
      </c>
      <c r="B1503" s="50">
        <v>0.01</v>
      </c>
      <c r="C1503" s="49" t="s">
        <v>2396</v>
      </c>
      <c r="D1503" s="49" t="s">
        <v>2407</v>
      </c>
      <c r="E1503" s="49" t="s">
        <v>2405</v>
      </c>
      <c r="F1503" s="62" t="s">
        <v>2598</v>
      </c>
      <c r="G1503" s="62" t="s">
        <v>2571</v>
      </c>
      <c r="H1503" s="56" t="s">
        <v>2665</v>
      </c>
      <c r="I1503">
        <v>16</v>
      </c>
    </row>
    <row r="1504" spans="1:9" x14ac:dyDescent="0.25">
      <c r="A1504" s="49">
        <v>1451</v>
      </c>
      <c r="B1504" s="50">
        <v>0.01</v>
      </c>
      <c r="C1504" s="49" t="s">
        <v>2463</v>
      </c>
      <c r="D1504" s="49" t="s">
        <v>2407</v>
      </c>
      <c r="E1504" s="49" t="s">
        <v>2405</v>
      </c>
      <c r="F1504" s="62" t="s">
        <v>2598</v>
      </c>
      <c r="G1504" s="62" t="s">
        <v>2571</v>
      </c>
      <c r="H1504" s="56" t="s">
        <v>2665</v>
      </c>
      <c r="I1504">
        <v>16</v>
      </c>
    </row>
    <row r="1505" spans="1:9" x14ac:dyDescent="0.25">
      <c r="A1505" s="49">
        <v>1624</v>
      </c>
      <c r="B1505" s="50">
        <v>0.01</v>
      </c>
      <c r="C1505" s="49" t="s">
        <v>2490</v>
      </c>
      <c r="D1505" s="49" t="s">
        <v>2407</v>
      </c>
      <c r="E1505" s="49" t="s">
        <v>2405</v>
      </c>
      <c r="F1505" s="62" t="s">
        <v>2598</v>
      </c>
      <c r="G1505" s="62" t="s">
        <v>2571</v>
      </c>
      <c r="H1505" s="56" t="s">
        <v>2665</v>
      </c>
      <c r="I1505">
        <v>16</v>
      </c>
    </row>
    <row r="1506" spans="1:9" x14ac:dyDescent="0.25">
      <c r="A1506" s="49">
        <v>245</v>
      </c>
      <c r="B1506" s="50">
        <v>0.01</v>
      </c>
      <c r="C1506" s="49" t="s">
        <v>2396</v>
      </c>
      <c r="D1506" s="49" t="s">
        <v>2403</v>
      </c>
      <c r="E1506" s="49" t="s">
        <v>2404</v>
      </c>
      <c r="F1506" s="62" t="s">
        <v>2599</v>
      </c>
      <c r="G1506" s="62" t="s">
        <v>2572</v>
      </c>
      <c r="H1506" s="56" t="s">
        <v>2665</v>
      </c>
      <c r="I1506">
        <v>16</v>
      </c>
    </row>
    <row r="1507" spans="1:9" x14ac:dyDescent="0.25">
      <c r="A1507" s="49">
        <v>1426</v>
      </c>
      <c r="B1507" s="50">
        <v>0.01</v>
      </c>
      <c r="C1507" s="49" t="s">
        <v>2463</v>
      </c>
      <c r="D1507" s="49" t="s">
        <v>2403</v>
      </c>
      <c r="E1507" s="49" t="s">
        <v>2404</v>
      </c>
      <c r="F1507" s="62" t="s">
        <v>2599</v>
      </c>
      <c r="G1507" s="62" t="s">
        <v>2572</v>
      </c>
      <c r="H1507" s="56" t="s">
        <v>2665</v>
      </c>
      <c r="I1507">
        <v>16</v>
      </c>
    </row>
    <row r="1508" spans="1:9" x14ac:dyDescent="0.25">
      <c r="A1508" s="49">
        <v>1599</v>
      </c>
      <c r="B1508" s="50">
        <v>0.01</v>
      </c>
      <c r="C1508" s="49" t="s">
        <v>2490</v>
      </c>
      <c r="D1508" s="49" t="s">
        <v>2403</v>
      </c>
      <c r="E1508" s="49" t="s">
        <v>2404</v>
      </c>
      <c r="F1508" s="62" t="s">
        <v>2599</v>
      </c>
      <c r="G1508" s="62" t="s">
        <v>2572</v>
      </c>
      <c r="H1508" s="56" t="s">
        <v>2665</v>
      </c>
      <c r="I1508">
        <v>16</v>
      </c>
    </row>
    <row r="1509" spans="1:9" x14ac:dyDescent="0.25">
      <c r="A1509" s="49">
        <v>246</v>
      </c>
      <c r="B1509" s="50">
        <v>0.01</v>
      </c>
      <c r="C1509" s="49" t="s">
        <v>2396</v>
      </c>
      <c r="D1509" s="49" t="s">
        <v>2405</v>
      </c>
      <c r="E1509" s="49" t="s">
        <v>2406</v>
      </c>
      <c r="F1509" s="62" t="s">
        <v>2571</v>
      </c>
      <c r="G1509" s="62" t="s">
        <v>2573</v>
      </c>
      <c r="H1509" s="56" t="s">
        <v>2665</v>
      </c>
      <c r="I1509">
        <v>16</v>
      </c>
    </row>
    <row r="1510" spans="1:9" x14ac:dyDescent="0.25">
      <c r="A1510" s="49">
        <v>1427</v>
      </c>
      <c r="B1510" s="50">
        <v>0.01</v>
      </c>
      <c r="C1510" s="49" t="s">
        <v>2463</v>
      </c>
      <c r="D1510" s="49" t="s">
        <v>2405</v>
      </c>
      <c r="E1510" s="49" t="s">
        <v>2406</v>
      </c>
      <c r="F1510" s="62" t="s">
        <v>2571</v>
      </c>
      <c r="G1510" s="62" t="s">
        <v>2573</v>
      </c>
      <c r="H1510" s="56" t="s">
        <v>2665</v>
      </c>
      <c r="I1510">
        <v>16</v>
      </c>
    </row>
    <row r="1511" spans="1:9" x14ac:dyDescent="0.25">
      <c r="A1511" s="49">
        <v>1600</v>
      </c>
      <c r="B1511" s="50">
        <v>0.01</v>
      </c>
      <c r="C1511" s="49" t="s">
        <v>2490</v>
      </c>
      <c r="D1511" s="49" t="s">
        <v>2405</v>
      </c>
      <c r="E1511" s="49" t="s">
        <v>2406</v>
      </c>
      <c r="F1511" s="62" t="s">
        <v>2571</v>
      </c>
      <c r="G1511" s="62" t="s">
        <v>2573</v>
      </c>
      <c r="H1511" s="56" t="s">
        <v>2665</v>
      </c>
      <c r="I1511">
        <v>16</v>
      </c>
    </row>
    <row r="1512" spans="1:9" x14ac:dyDescent="0.25">
      <c r="A1512" s="49">
        <v>271</v>
      </c>
      <c r="B1512" s="50">
        <v>0.01</v>
      </c>
      <c r="C1512" s="49" t="s">
        <v>2396</v>
      </c>
      <c r="D1512" s="49" t="s">
        <v>2404</v>
      </c>
      <c r="E1512" s="49" t="s">
        <v>2416</v>
      </c>
      <c r="F1512" s="62" t="s">
        <v>2572</v>
      </c>
      <c r="G1512" s="62" t="s">
        <v>2576</v>
      </c>
      <c r="H1512" s="56" t="s">
        <v>2665</v>
      </c>
      <c r="I1512">
        <v>16</v>
      </c>
    </row>
    <row r="1513" spans="1:9" x14ac:dyDescent="0.25">
      <c r="A1513" s="49">
        <v>1452</v>
      </c>
      <c r="B1513" s="50">
        <v>0.01</v>
      </c>
      <c r="C1513" s="49" t="s">
        <v>2463</v>
      </c>
      <c r="D1513" s="49" t="s">
        <v>2404</v>
      </c>
      <c r="E1513" s="49" t="s">
        <v>2416</v>
      </c>
      <c r="F1513" s="62" t="s">
        <v>2572</v>
      </c>
      <c r="G1513" s="62" t="s">
        <v>2576</v>
      </c>
      <c r="H1513" s="56" t="s">
        <v>2665</v>
      </c>
      <c r="I1513">
        <v>16</v>
      </c>
    </row>
    <row r="1514" spans="1:9" x14ac:dyDescent="0.25">
      <c r="A1514" s="49">
        <v>1625</v>
      </c>
      <c r="B1514" s="50">
        <v>0.01</v>
      </c>
      <c r="C1514" s="49" t="s">
        <v>2490</v>
      </c>
      <c r="D1514" s="49" t="s">
        <v>2404</v>
      </c>
      <c r="E1514" s="49" t="s">
        <v>2416</v>
      </c>
      <c r="F1514" s="62" t="s">
        <v>2572</v>
      </c>
      <c r="G1514" s="62" t="s">
        <v>2576</v>
      </c>
      <c r="H1514" s="56" t="s">
        <v>2665</v>
      </c>
      <c r="I1514">
        <v>16</v>
      </c>
    </row>
    <row r="1515" spans="1:9" x14ac:dyDescent="0.25">
      <c r="A1515" s="49">
        <v>495</v>
      </c>
      <c r="B1515" s="50">
        <v>0.01</v>
      </c>
      <c r="C1515" s="49" t="s">
        <v>2463</v>
      </c>
      <c r="D1515" s="49" t="s">
        <v>2452</v>
      </c>
      <c r="E1515" s="49" t="s">
        <v>2405</v>
      </c>
      <c r="F1515" s="62" t="s">
        <v>2592</v>
      </c>
      <c r="G1515" s="62" t="s">
        <v>2571</v>
      </c>
      <c r="H1515" s="56" t="s">
        <v>2665</v>
      </c>
      <c r="I1515">
        <v>16</v>
      </c>
    </row>
    <row r="1516" spans="1:9" x14ac:dyDescent="0.25">
      <c r="A1516" s="49">
        <v>836</v>
      </c>
      <c r="B1516" s="50">
        <v>0.01</v>
      </c>
      <c r="C1516" s="49" t="s">
        <v>2490</v>
      </c>
      <c r="D1516" s="49" t="s">
        <v>2452</v>
      </c>
      <c r="E1516" s="49" t="s">
        <v>2405</v>
      </c>
      <c r="F1516" s="62" t="s">
        <v>2592</v>
      </c>
      <c r="G1516" s="62" t="s">
        <v>2571</v>
      </c>
      <c r="H1516" s="56" t="s">
        <v>2665</v>
      </c>
      <c r="I1516">
        <v>16</v>
      </c>
    </row>
    <row r="1517" spans="1:9" x14ac:dyDescent="0.25">
      <c r="A1517" s="49">
        <v>1165</v>
      </c>
      <c r="B1517" s="50">
        <v>0.01</v>
      </c>
      <c r="C1517" s="49" t="s">
        <v>2396</v>
      </c>
      <c r="D1517" s="49" t="s">
        <v>2452</v>
      </c>
      <c r="E1517" s="49" t="s">
        <v>2405</v>
      </c>
      <c r="F1517" s="62" t="s">
        <v>2592</v>
      </c>
      <c r="G1517" s="62" t="s">
        <v>2571</v>
      </c>
      <c r="H1517" s="56" t="s">
        <v>2665</v>
      </c>
      <c r="I1517">
        <v>16</v>
      </c>
    </row>
    <row r="1518" spans="1:9" x14ac:dyDescent="0.25">
      <c r="A1518" s="49">
        <v>406</v>
      </c>
      <c r="B1518" s="50">
        <v>0.01</v>
      </c>
      <c r="C1518" s="49" t="s">
        <v>2463</v>
      </c>
      <c r="D1518" s="49" t="s">
        <v>2452</v>
      </c>
      <c r="E1518" s="49" t="s">
        <v>2404</v>
      </c>
      <c r="F1518" s="62" t="s">
        <v>2592</v>
      </c>
      <c r="G1518" s="62" t="s">
        <v>2572</v>
      </c>
      <c r="H1518" s="56" t="s">
        <v>2665</v>
      </c>
      <c r="I1518">
        <v>16</v>
      </c>
    </row>
    <row r="1519" spans="1:9" x14ac:dyDescent="0.25">
      <c r="A1519" s="49">
        <v>747</v>
      </c>
      <c r="B1519" s="50">
        <v>0.01</v>
      </c>
      <c r="C1519" s="49" t="s">
        <v>2490</v>
      </c>
      <c r="D1519" s="49" t="s">
        <v>2452</v>
      </c>
      <c r="E1519" s="49" t="s">
        <v>2404</v>
      </c>
      <c r="F1519" s="62" t="s">
        <v>2592</v>
      </c>
      <c r="G1519" s="62" t="s">
        <v>2572</v>
      </c>
      <c r="H1519" s="56" t="s">
        <v>2665</v>
      </c>
      <c r="I1519">
        <v>16</v>
      </c>
    </row>
    <row r="1520" spans="1:9" x14ac:dyDescent="0.25">
      <c r="A1520" s="49">
        <v>1076</v>
      </c>
      <c r="B1520" s="50">
        <v>0.01</v>
      </c>
      <c r="C1520" s="49" t="s">
        <v>2396</v>
      </c>
      <c r="D1520" s="49" t="s">
        <v>2452</v>
      </c>
      <c r="E1520" s="49" t="s">
        <v>2404</v>
      </c>
      <c r="F1520" s="62" t="s">
        <v>2592</v>
      </c>
      <c r="G1520" s="62" t="s">
        <v>2572</v>
      </c>
      <c r="H1520" s="56" t="s">
        <v>2665</v>
      </c>
      <c r="I1520">
        <v>16</v>
      </c>
    </row>
    <row r="1521" spans="1:9" x14ac:dyDescent="0.25">
      <c r="A1521" s="49">
        <v>521</v>
      </c>
      <c r="B1521" s="50">
        <v>0.01</v>
      </c>
      <c r="C1521" s="49" t="s">
        <v>2463</v>
      </c>
      <c r="D1521" s="49" t="s">
        <v>2453</v>
      </c>
      <c r="E1521" s="49" t="s">
        <v>2407</v>
      </c>
      <c r="F1521" s="62" t="s">
        <v>2578</v>
      </c>
      <c r="G1521" s="62" t="s">
        <v>2598</v>
      </c>
      <c r="H1521" s="56" t="s">
        <v>2665</v>
      </c>
      <c r="I1521">
        <v>16</v>
      </c>
    </row>
    <row r="1522" spans="1:9" x14ac:dyDescent="0.25">
      <c r="A1522" s="49">
        <v>862</v>
      </c>
      <c r="B1522" s="50">
        <v>0.01</v>
      </c>
      <c r="C1522" s="49" t="s">
        <v>2490</v>
      </c>
      <c r="D1522" s="49" t="s">
        <v>2453</v>
      </c>
      <c r="E1522" s="49" t="s">
        <v>2407</v>
      </c>
      <c r="F1522" s="62" t="s">
        <v>2578</v>
      </c>
      <c r="G1522" s="62" t="s">
        <v>2598</v>
      </c>
      <c r="H1522" s="56" t="s">
        <v>2665</v>
      </c>
      <c r="I1522">
        <v>16</v>
      </c>
    </row>
    <row r="1523" spans="1:9" x14ac:dyDescent="0.25">
      <c r="A1523" s="49">
        <v>1191</v>
      </c>
      <c r="B1523" s="50">
        <v>0.01</v>
      </c>
      <c r="C1523" s="49" t="s">
        <v>2396</v>
      </c>
      <c r="D1523" s="49" t="s">
        <v>2453</v>
      </c>
      <c r="E1523" s="49" t="s">
        <v>2407</v>
      </c>
      <c r="F1523" s="62" t="s">
        <v>2578</v>
      </c>
      <c r="G1523" s="62" t="s">
        <v>2598</v>
      </c>
      <c r="H1523" s="56" t="s">
        <v>2665</v>
      </c>
      <c r="I1523">
        <v>16</v>
      </c>
    </row>
    <row r="1524" spans="1:9" x14ac:dyDescent="0.25">
      <c r="A1524" s="49">
        <v>458</v>
      </c>
      <c r="B1524" s="50">
        <v>0.01</v>
      </c>
      <c r="C1524" s="49" t="s">
        <v>2463</v>
      </c>
      <c r="D1524" s="49" t="s">
        <v>2453</v>
      </c>
      <c r="E1524" s="49" t="s">
        <v>2403</v>
      </c>
      <c r="F1524" s="62" t="s">
        <v>2578</v>
      </c>
      <c r="G1524" s="62" t="s">
        <v>2599</v>
      </c>
      <c r="H1524" s="56" t="s">
        <v>2665</v>
      </c>
      <c r="I1524">
        <v>16</v>
      </c>
    </row>
    <row r="1525" spans="1:9" x14ac:dyDescent="0.25">
      <c r="A1525" s="49">
        <v>799</v>
      </c>
      <c r="B1525" s="50">
        <v>0.01</v>
      </c>
      <c r="C1525" s="49" t="s">
        <v>2490</v>
      </c>
      <c r="D1525" s="49" t="s">
        <v>2453</v>
      </c>
      <c r="E1525" s="49" t="s">
        <v>2403</v>
      </c>
      <c r="F1525" s="62" t="s">
        <v>2578</v>
      </c>
      <c r="G1525" s="62" t="s">
        <v>2599</v>
      </c>
      <c r="H1525" s="56" t="s">
        <v>2665</v>
      </c>
      <c r="I1525">
        <v>16</v>
      </c>
    </row>
    <row r="1526" spans="1:9" x14ac:dyDescent="0.25">
      <c r="A1526" s="49">
        <v>1128</v>
      </c>
      <c r="B1526" s="50">
        <v>0.01</v>
      </c>
      <c r="C1526" s="49" t="s">
        <v>2396</v>
      </c>
      <c r="D1526" s="49" t="s">
        <v>2453</v>
      </c>
      <c r="E1526" s="49" t="s">
        <v>2403</v>
      </c>
      <c r="F1526" s="62" t="s">
        <v>2578</v>
      </c>
      <c r="G1526" s="62" t="s">
        <v>2599</v>
      </c>
      <c r="H1526" s="56" t="s">
        <v>2665</v>
      </c>
      <c r="I1526">
        <v>16</v>
      </c>
    </row>
    <row r="1527" spans="1:9" x14ac:dyDescent="0.25">
      <c r="A1527" s="49">
        <v>523</v>
      </c>
      <c r="B1527" s="50">
        <v>0.01</v>
      </c>
      <c r="C1527" s="49" t="s">
        <v>2463</v>
      </c>
      <c r="D1527" s="49" t="s">
        <v>2469</v>
      </c>
      <c r="E1527" s="49" t="s">
        <v>2407</v>
      </c>
      <c r="F1527" s="55" t="s">
        <v>2569</v>
      </c>
      <c r="G1527" s="62" t="s">
        <v>2598</v>
      </c>
      <c r="H1527" s="56" t="s">
        <v>2667</v>
      </c>
      <c r="I1527">
        <v>17</v>
      </c>
    </row>
    <row r="1528" spans="1:9" x14ac:dyDescent="0.25">
      <c r="A1528" s="49">
        <v>864</v>
      </c>
      <c r="B1528" s="50">
        <v>0.01</v>
      </c>
      <c r="C1528" s="49" t="s">
        <v>2490</v>
      </c>
      <c r="D1528" s="49" t="s">
        <v>2469</v>
      </c>
      <c r="E1528" s="49" t="s">
        <v>2407</v>
      </c>
      <c r="F1528" s="55" t="s">
        <v>2569</v>
      </c>
      <c r="G1528" s="62" t="s">
        <v>2598</v>
      </c>
      <c r="H1528" s="56" t="s">
        <v>2667</v>
      </c>
      <c r="I1528">
        <v>17</v>
      </c>
    </row>
    <row r="1529" spans="1:9" x14ac:dyDescent="0.25">
      <c r="A1529" s="49">
        <v>1193</v>
      </c>
      <c r="B1529" s="50">
        <v>0.01</v>
      </c>
      <c r="C1529" s="49" t="s">
        <v>2396</v>
      </c>
      <c r="D1529" s="49" t="s">
        <v>2469</v>
      </c>
      <c r="E1529" s="49" t="s">
        <v>2407</v>
      </c>
      <c r="F1529" s="55" t="s">
        <v>2569</v>
      </c>
      <c r="G1529" s="62" t="s">
        <v>2598</v>
      </c>
      <c r="H1529" s="56" t="s">
        <v>2667</v>
      </c>
      <c r="I1529">
        <v>17</v>
      </c>
    </row>
    <row r="1530" spans="1:9" x14ac:dyDescent="0.25">
      <c r="A1530" s="49">
        <v>460</v>
      </c>
      <c r="B1530" s="50">
        <v>0.01</v>
      </c>
      <c r="C1530" s="49" t="s">
        <v>2463</v>
      </c>
      <c r="D1530" s="49" t="s">
        <v>2469</v>
      </c>
      <c r="E1530" s="49" t="s">
        <v>2403</v>
      </c>
      <c r="F1530" s="55" t="s">
        <v>2569</v>
      </c>
      <c r="G1530" s="62" t="s">
        <v>2599</v>
      </c>
      <c r="H1530" s="56" t="s">
        <v>2667</v>
      </c>
      <c r="I1530">
        <v>17</v>
      </c>
    </row>
    <row r="1531" spans="1:9" x14ac:dyDescent="0.25">
      <c r="A1531" s="49">
        <v>801</v>
      </c>
      <c r="B1531" s="50">
        <v>0.01</v>
      </c>
      <c r="C1531" s="49" t="s">
        <v>2490</v>
      </c>
      <c r="D1531" s="49" t="s">
        <v>2469</v>
      </c>
      <c r="E1531" s="49" t="s">
        <v>2403</v>
      </c>
      <c r="F1531" s="55" t="s">
        <v>2569</v>
      </c>
      <c r="G1531" s="62" t="s">
        <v>2599</v>
      </c>
      <c r="H1531" s="56" t="s">
        <v>2667</v>
      </c>
      <c r="I1531">
        <v>17</v>
      </c>
    </row>
    <row r="1532" spans="1:9" x14ac:dyDescent="0.25">
      <c r="A1532" s="49">
        <v>1130</v>
      </c>
      <c r="B1532" s="50">
        <v>0.01</v>
      </c>
      <c r="C1532" s="49" t="s">
        <v>2396</v>
      </c>
      <c r="D1532" s="49" t="s">
        <v>2469</v>
      </c>
      <c r="E1532" s="49" t="s">
        <v>2403</v>
      </c>
      <c r="F1532" s="55" t="s">
        <v>2569</v>
      </c>
      <c r="G1532" s="62" t="s">
        <v>2599</v>
      </c>
      <c r="H1532" s="56" t="s">
        <v>2667</v>
      </c>
      <c r="I1532">
        <v>17</v>
      </c>
    </row>
    <row r="1533" spans="1:9" x14ac:dyDescent="0.25">
      <c r="A1533" s="49">
        <v>499</v>
      </c>
      <c r="B1533" s="50">
        <v>0.01</v>
      </c>
      <c r="C1533" s="49" t="s">
        <v>2463</v>
      </c>
      <c r="D1533" s="49" t="s">
        <v>2467</v>
      </c>
      <c r="E1533" s="49" t="s">
        <v>2405</v>
      </c>
      <c r="F1533" s="55" t="s">
        <v>2638</v>
      </c>
      <c r="G1533" s="62" t="s">
        <v>2571</v>
      </c>
      <c r="H1533" s="56" t="s">
        <v>2667</v>
      </c>
      <c r="I1533">
        <v>17</v>
      </c>
    </row>
    <row r="1534" spans="1:9" x14ac:dyDescent="0.25">
      <c r="A1534" s="49">
        <v>840</v>
      </c>
      <c r="B1534" s="50">
        <v>0.01</v>
      </c>
      <c r="C1534" s="49" t="s">
        <v>2490</v>
      </c>
      <c r="D1534" s="49" t="s">
        <v>2467</v>
      </c>
      <c r="E1534" s="49" t="s">
        <v>2405</v>
      </c>
      <c r="F1534" s="55" t="s">
        <v>2638</v>
      </c>
      <c r="G1534" s="62" t="s">
        <v>2571</v>
      </c>
      <c r="H1534" s="56" t="s">
        <v>2667</v>
      </c>
      <c r="I1534">
        <v>17</v>
      </c>
    </row>
    <row r="1535" spans="1:9" x14ac:dyDescent="0.25">
      <c r="A1535" s="49">
        <v>1169</v>
      </c>
      <c r="B1535" s="50">
        <v>0.01</v>
      </c>
      <c r="C1535" s="49" t="s">
        <v>2396</v>
      </c>
      <c r="D1535" s="49" t="s">
        <v>2467</v>
      </c>
      <c r="E1535" s="49" t="s">
        <v>2405</v>
      </c>
      <c r="F1535" s="55" t="s">
        <v>2638</v>
      </c>
      <c r="G1535" s="62" t="s">
        <v>2571</v>
      </c>
      <c r="H1535" s="56" t="s">
        <v>2667</v>
      </c>
      <c r="I1535">
        <v>17</v>
      </c>
    </row>
    <row r="1536" spans="1:9" x14ac:dyDescent="0.25">
      <c r="A1536" s="49">
        <v>410</v>
      </c>
      <c r="B1536" s="50">
        <v>0.01</v>
      </c>
      <c r="C1536" s="49" t="s">
        <v>2463</v>
      </c>
      <c r="D1536" s="49" t="s">
        <v>2467</v>
      </c>
      <c r="E1536" s="49" t="s">
        <v>2404</v>
      </c>
      <c r="F1536" s="55" t="s">
        <v>2638</v>
      </c>
      <c r="G1536" s="62" t="s">
        <v>2572</v>
      </c>
      <c r="H1536" s="56" t="s">
        <v>2667</v>
      </c>
      <c r="I1536">
        <v>17</v>
      </c>
    </row>
    <row r="1537" spans="1:9" x14ac:dyDescent="0.25">
      <c r="A1537" s="49">
        <v>751</v>
      </c>
      <c r="B1537" s="50">
        <v>0.01</v>
      </c>
      <c r="C1537" s="49" t="s">
        <v>2490</v>
      </c>
      <c r="D1537" s="49" t="s">
        <v>2467</v>
      </c>
      <c r="E1537" s="49" t="s">
        <v>2404</v>
      </c>
      <c r="F1537" s="55" t="s">
        <v>2638</v>
      </c>
      <c r="G1537" s="62" t="s">
        <v>2572</v>
      </c>
      <c r="H1537" s="56" t="s">
        <v>2667</v>
      </c>
      <c r="I1537">
        <v>17</v>
      </c>
    </row>
    <row r="1538" spans="1:9" x14ac:dyDescent="0.25">
      <c r="A1538" s="49">
        <v>1080</v>
      </c>
      <c r="B1538" s="50">
        <v>0.01</v>
      </c>
      <c r="C1538" s="49" t="s">
        <v>2396</v>
      </c>
      <c r="D1538" s="49" t="s">
        <v>2467</v>
      </c>
      <c r="E1538" s="49" t="s">
        <v>2404</v>
      </c>
      <c r="F1538" s="55" t="s">
        <v>2638</v>
      </c>
      <c r="G1538" s="62" t="s">
        <v>2572</v>
      </c>
      <c r="H1538" s="56" t="s">
        <v>2667</v>
      </c>
      <c r="I1538">
        <v>17</v>
      </c>
    </row>
    <row r="1539" spans="1:9" x14ac:dyDescent="0.25">
      <c r="A1539" s="49">
        <v>524</v>
      </c>
      <c r="B1539" s="50">
        <v>0.01</v>
      </c>
      <c r="C1539" s="49" t="s">
        <v>2463</v>
      </c>
      <c r="D1539" s="49" t="s">
        <v>2470</v>
      </c>
      <c r="E1539" s="49" t="s">
        <v>2407</v>
      </c>
      <c r="F1539" s="55" t="s">
        <v>2636</v>
      </c>
      <c r="G1539" s="62" t="s">
        <v>2598</v>
      </c>
      <c r="H1539" s="56" t="s">
        <v>2667</v>
      </c>
      <c r="I1539">
        <v>17</v>
      </c>
    </row>
    <row r="1540" spans="1:9" x14ac:dyDescent="0.25">
      <c r="A1540" s="49">
        <v>865</v>
      </c>
      <c r="B1540" s="50">
        <v>0.01</v>
      </c>
      <c r="C1540" s="49" t="s">
        <v>2490</v>
      </c>
      <c r="D1540" s="49" t="s">
        <v>2470</v>
      </c>
      <c r="E1540" s="49" t="s">
        <v>2407</v>
      </c>
      <c r="F1540" s="55" t="s">
        <v>2636</v>
      </c>
      <c r="G1540" s="62" t="s">
        <v>2598</v>
      </c>
      <c r="H1540" s="56" t="s">
        <v>2667</v>
      </c>
      <c r="I1540">
        <v>17</v>
      </c>
    </row>
    <row r="1541" spans="1:9" x14ac:dyDescent="0.25">
      <c r="A1541" s="49">
        <v>1194</v>
      </c>
      <c r="B1541" s="50">
        <v>0.01</v>
      </c>
      <c r="C1541" s="49" t="s">
        <v>2396</v>
      </c>
      <c r="D1541" s="49" t="s">
        <v>2470</v>
      </c>
      <c r="E1541" s="49" t="s">
        <v>2407</v>
      </c>
      <c r="F1541" s="55" t="s">
        <v>2636</v>
      </c>
      <c r="G1541" s="62" t="s">
        <v>2598</v>
      </c>
      <c r="H1541" s="56" t="s">
        <v>2667</v>
      </c>
      <c r="I1541">
        <v>17</v>
      </c>
    </row>
    <row r="1542" spans="1:9" x14ac:dyDescent="0.25">
      <c r="A1542" s="49">
        <v>461</v>
      </c>
      <c r="B1542" s="50">
        <v>0.01</v>
      </c>
      <c r="C1542" s="49" t="s">
        <v>2463</v>
      </c>
      <c r="D1542" s="49" t="s">
        <v>2470</v>
      </c>
      <c r="E1542" s="49" t="s">
        <v>2403</v>
      </c>
      <c r="F1542" s="55" t="s">
        <v>2636</v>
      </c>
      <c r="G1542" s="62" t="s">
        <v>2599</v>
      </c>
      <c r="H1542" s="56" t="s">
        <v>2667</v>
      </c>
      <c r="I1542">
        <v>17</v>
      </c>
    </row>
    <row r="1543" spans="1:9" x14ac:dyDescent="0.25">
      <c r="A1543" s="49">
        <v>802</v>
      </c>
      <c r="B1543" s="50">
        <v>0.01</v>
      </c>
      <c r="C1543" s="49" t="s">
        <v>2490</v>
      </c>
      <c r="D1543" s="49" t="s">
        <v>2470</v>
      </c>
      <c r="E1543" s="49" t="s">
        <v>2403</v>
      </c>
      <c r="F1543" s="55" t="s">
        <v>2636</v>
      </c>
      <c r="G1543" s="62" t="s">
        <v>2599</v>
      </c>
      <c r="H1543" s="56" t="s">
        <v>2667</v>
      </c>
      <c r="I1543">
        <v>17</v>
      </c>
    </row>
    <row r="1544" spans="1:9" x14ac:dyDescent="0.25">
      <c r="A1544" s="49">
        <v>1131</v>
      </c>
      <c r="B1544" s="50">
        <v>0.01</v>
      </c>
      <c r="C1544" s="49" t="s">
        <v>2396</v>
      </c>
      <c r="D1544" s="49" t="s">
        <v>2470</v>
      </c>
      <c r="E1544" s="49" t="s">
        <v>2403</v>
      </c>
      <c r="F1544" s="55" t="s">
        <v>2636</v>
      </c>
      <c r="G1544" s="62" t="s">
        <v>2599</v>
      </c>
      <c r="H1544" s="56" t="s">
        <v>2667</v>
      </c>
      <c r="I1544">
        <v>17</v>
      </c>
    </row>
    <row r="1545" spans="1:9" x14ac:dyDescent="0.25">
      <c r="A1545" s="49">
        <v>498</v>
      </c>
      <c r="B1545" s="50">
        <v>0.01</v>
      </c>
      <c r="C1545" s="49" t="s">
        <v>2463</v>
      </c>
      <c r="D1545" s="49" t="s">
        <v>2466</v>
      </c>
      <c r="E1545" s="49" t="s">
        <v>2405</v>
      </c>
      <c r="F1545" s="62" t="s">
        <v>2591</v>
      </c>
      <c r="G1545" s="62" t="s">
        <v>2571</v>
      </c>
      <c r="H1545" s="56" t="s">
        <v>2667</v>
      </c>
      <c r="I1545">
        <v>17</v>
      </c>
    </row>
    <row r="1546" spans="1:9" x14ac:dyDescent="0.25">
      <c r="A1546" s="49">
        <v>839</v>
      </c>
      <c r="B1546" s="50">
        <v>0.01</v>
      </c>
      <c r="C1546" s="49" t="s">
        <v>2490</v>
      </c>
      <c r="D1546" s="49" t="s">
        <v>2466</v>
      </c>
      <c r="E1546" s="49" t="s">
        <v>2405</v>
      </c>
      <c r="F1546" s="62" t="s">
        <v>2591</v>
      </c>
      <c r="G1546" s="62" t="s">
        <v>2571</v>
      </c>
      <c r="H1546" s="56" t="s">
        <v>2667</v>
      </c>
      <c r="I1546">
        <v>17</v>
      </c>
    </row>
    <row r="1547" spans="1:9" x14ac:dyDescent="0.25">
      <c r="A1547" s="49">
        <v>1168</v>
      </c>
      <c r="B1547" s="50">
        <v>0.01</v>
      </c>
      <c r="C1547" s="49" t="s">
        <v>2396</v>
      </c>
      <c r="D1547" s="49" t="s">
        <v>2466</v>
      </c>
      <c r="E1547" s="49" t="s">
        <v>2405</v>
      </c>
      <c r="F1547" s="62" t="s">
        <v>2591</v>
      </c>
      <c r="G1547" s="62" t="s">
        <v>2571</v>
      </c>
      <c r="H1547" s="56" t="s">
        <v>2667</v>
      </c>
      <c r="I1547">
        <v>17</v>
      </c>
    </row>
    <row r="1548" spans="1:9" x14ac:dyDescent="0.25">
      <c r="A1548" s="49">
        <v>409</v>
      </c>
      <c r="B1548" s="50">
        <v>0.01</v>
      </c>
      <c r="C1548" s="49" t="s">
        <v>2463</v>
      </c>
      <c r="D1548" s="49" t="s">
        <v>2466</v>
      </c>
      <c r="E1548" s="49" t="s">
        <v>2404</v>
      </c>
      <c r="F1548" s="62" t="s">
        <v>2591</v>
      </c>
      <c r="G1548" s="62" t="s">
        <v>2572</v>
      </c>
      <c r="H1548" s="56" t="s">
        <v>2667</v>
      </c>
      <c r="I1548">
        <v>17</v>
      </c>
    </row>
    <row r="1549" spans="1:9" x14ac:dyDescent="0.25">
      <c r="A1549" s="49">
        <v>750</v>
      </c>
      <c r="B1549" s="50">
        <v>0.01</v>
      </c>
      <c r="C1549" s="49" t="s">
        <v>2490</v>
      </c>
      <c r="D1549" s="49" t="s">
        <v>2466</v>
      </c>
      <c r="E1549" s="49" t="s">
        <v>2404</v>
      </c>
      <c r="F1549" s="62" t="s">
        <v>2591</v>
      </c>
      <c r="G1549" s="62" t="s">
        <v>2572</v>
      </c>
      <c r="H1549" s="56" t="s">
        <v>2667</v>
      </c>
      <c r="I1549">
        <v>17</v>
      </c>
    </row>
    <row r="1550" spans="1:9" x14ac:dyDescent="0.25">
      <c r="A1550" s="49">
        <v>1079</v>
      </c>
      <c r="B1550" s="50">
        <v>0.01</v>
      </c>
      <c r="C1550" s="49" t="s">
        <v>2396</v>
      </c>
      <c r="D1550" s="49" t="s">
        <v>2466</v>
      </c>
      <c r="E1550" s="49" t="s">
        <v>2404</v>
      </c>
      <c r="F1550" s="62" t="s">
        <v>2591</v>
      </c>
      <c r="G1550" s="62" t="s">
        <v>2572</v>
      </c>
      <c r="H1550" s="56" t="s">
        <v>2667</v>
      </c>
      <c r="I1550">
        <v>17</v>
      </c>
    </row>
    <row r="1551" spans="1:9" x14ac:dyDescent="0.25">
      <c r="A1551" s="49">
        <v>525</v>
      </c>
      <c r="B1551" s="50">
        <v>0.01</v>
      </c>
      <c r="C1551" s="49" t="s">
        <v>2463</v>
      </c>
      <c r="D1551" s="49" t="s">
        <v>2471</v>
      </c>
      <c r="E1551" s="49" t="s">
        <v>2407</v>
      </c>
      <c r="F1551" s="62" t="s">
        <v>2577</v>
      </c>
      <c r="G1551" s="62" t="s">
        <v>2598</v>
      </c>
      <c r="H1551" s="56" t="s">
        <v>2667</v>
      </c>
      <c r="I1551">
        <v>17</v>
      </c>
    </row>
    <row r="1552" spans="1:9" x14ac:dyDescent="0.25">
      <c r="A1552" s="49">
        <v>866</v>
      </c>
      <c r="B1552" s="50">
        <v>0.01</v>
      </c>
      <c r="C1552" s="49" t="s">
        <v>2490</v>
      </c>
      <c r="D1552" s="49" t="s">
        <v>2471</v>
      </c>
      <c r="E1552" s="49" t="s">
        <v>2407</v>
      </c>
      <c r="F1552" s="62" t="s">
        <v>2577</v>
      </c>
      <c r="G1552" s="62" t="s">
        <v>2598</v>
      </c>
      <c r="H1552" s="56" t="s">
        <v>2667</v>
      </c>
      <c r="I1552">
        <v>17</v>
      </c>
    </row>
    <row r="1553" spans="1:9" x14ac:dyDescent="0.25">
      <c r="A1553" s="49">
        <v>1195</v>
      </c>
      <c r="B1553" s="50">
        <v>0.01</v>
      </c>
      <c r="C1553" s="49" t="s">
        <v>2396</v>
      </c>
      <c r="D1553" s="49" t="s">
        <v>2471</v>
      </c>
      <c r="E1553" s="49" t="s">
        <v>2407</v>
      </c>
      <c r="F1553" s="62" t="s">
        <v>2577</v>
      </c>
      <c r="G1553" s="62" t="s">
        <v>2598</v>
      </c>
      <c r="H1553" s="56" t="s">
        <v>2667</v>
      </c>
      <c r="I1553">
        <v>17</v>
      </c>
    </row>
    <row r="1554" spans="1:9" x14ac:dyDescent="0.25">
      <c r="A1554" s="49">
        <v>462</v>
      </c>
      <c r="B1554" s="50">
        <v>0.01</v>
      </c>
      <c r="C1554" s="49" t="s">
        <v>2463</v>
      </c>
      <c r="D1554" s="49" t="s">
        <v>2471</v>
      </c>
      <c r="E1554" s="49" t="s">
        <v>2403</v>
      </c>
      <c r="F1554" s="62" t="s">
        <v>2577</v>
      </c>
      <c r="G1554" s="62" t="s">
        <v>2599</v>
      </c>
      <c r="H1554" s="56" t="s">
        <v>2667</v>
      </c>
      <c r="I1554">
        <v>17</v>
      </c>
    </row>
    <row r="1555" spans="1:9" x14ac:dyDescent="0.25">
      <c r="A1555" s="49">
        <v>803</v>
      </c>
      <c r="B1555" s="50">
        <v>0.01</v>
      </c>
      <c r="C1555" s="49" t="s">
        <v>2490</v>
      </c>
      <c r="D1555" s="49" t="s">
        <v>2471</v>
      </c>
      <c r="E1555" s="49" t="s">
        <v>2403</v>
      </c>
      <c r="F1555" s="62" t="s">
        <v>2577</v>
      </c>
      <c r="G1555" s="62" t="s">
        <v>2599</v>
      </c>
      <c r="H1555" s="56" t="s">
        <v>2667</v>
      </c>
      <c r="I1555">
        <v>17</v>
      </c>
    </row>
    <row r="1556" spans="1:9" x14ac:dyDescent="0.25">
      <c r="A1556" s="49">
        <v>1132</v>
      </c>
      <c r="B1556" s="50">
        <v>0.01</v>
      </c>
      <c r="C1556" s="49" t="s">
        <v>2396</v>
      </c>
      <c r="D1556" s="49" t="s">
        <v>2471</v>
      </c>
      <c r="E1556" s="49" t="s">
        <v>2403</v>
      </c>
      <c r="F1556" s="62" t="s">
        <v>2577</v>
      </c>
      <c r="G1556" s="62" t="s">
        <v>2599</v>
      </c>
      <c r="H1556" s="56" t="s">
        <v>2667</v>
      </c>
      <c r="I1556">
        <v>17</v>
      </c>
    </row>
    <row r="1557" spans="1:9" x14ac:dyDescent="0.25">
      <c r="A1557" s="49">
        <v>867</v>
      </c>
      <c r="B1557" s="50">
        <v>0.01</v>
      </c>
      <c r="C1557" s="49" t="s">
        <v>2490</v>
      </c>
      <c r="D1557" s="49" t="s">
        <v>2491</v>
      </c>
      <c r="E1557" s="49" t="s">
        <v>2492</v>
      </c>
      <c r="F1557" s="55" t="s">
        <v>2644</v>
      </c>
      <c r="G1557" s="55" t="s">
        <v>2644</v>
      </c>
      <c r="H1557" s="56" t="s">
        <v>2661</v>
      </c>
      <c r="I1557">
        <v>18</v>
      </c>
    </row>
    <row r="1558" spans="1:9" x14ac:dyDescent="0.25">
      <c r="A1558" s="49">
        <v>1196</v>
      </c>
      <c r="B1558" s="50">
        <v>0.01</v>
      </c>
      <c r="C1558" s="49" t="s">
        <v>2396</v>
      </c>
      <c r="D1558" s="49" t="s">
        <v>2491</v>
      </c>
      <c r="E1558" s="49" t="s">
        <v>2492</v>
      </c>
      <c r="F1558" s="55" t="s">
        <v>2644</v>
      </c>
      <c r="G1558" s="55" t="s">
        <v>2644</v>
      </c>
      <c r="H1558" s="56" t="s">
        <v>2661</v>
      </c>
      <c r="I1558">
        <v>18</v>
      </c>
    </row>
    <row r="1559" spans="1:9" x14ac:dyDescent="0.25">
      <c r="A1559" s="49">
        <v>908</v>
      </c>
      <c r="B1559" s="50">
        <v>0.01</v>
      </c>
      <c r="C1559" s="49" t="s">
        <v>2490</v>
      </c>
      <c r="D1559" s="49" t="s">
        <v>2491</v>
      </c>
      <c r="E1559" s="49" t="s">
        <v>2500</v>
      </c>
      <c r="F1559" s="49" t="s">
        <v>2644</v>
      </c>
      <c r="G1559" s="49" t="s">
        <v>2644</v>
      </c>
      <c r="H1559" s="56" t="s">
        <v>2661</v>
      </c>
      <c r="I1559">
        <v>18</v>
      </c>
    </row>
    <row r="1560" spans="1:9" x14ac:dyDescent="0.25">
      <c r="A1560" s="49">
        <v>1235</v>
      </c>
      <c r="B1560" s="50">
        <v>0.01</v>
      </c>
      <c r="C1560" s="49" t="s">
        <v>2396</v>
      </c>
      <c r="D1560" s="49" t="s">
        <v>2491</v>
      </c>
      <c r="E1560" s="49" t="s">
        <v>2500</v>
      </c>
      <c r="F1560" s="49" t="s">
        <v>2644</v>
      </c>
      <c r="G1560" s="49" t="s">
        <v>2644</v>
      </c>
      <c r="H1560" s="56" t="s">
        <v>2661</v>
      </c>
      <c r="I1560">
        <v>18</v>
      </c>
    </row>
    <row r="1561" spans="1:9" x14ac:dyDescent="0.25">
      <c r="A1561" s="49">
        <v>902</v>
      </c>
      <c r="B1561" s="50">
        <v>0.01</v>
      </c>
      <c r="C1561" s="49" t="s">
        <v>2490</v>
      </c>
      <c r="D1561" s="49" t="s">
        <v>2491</v>
      </c>
      <c r="E1561" s="49" t="s">
        <v>2499</v>
      </c>
      <c r="F1561" s="49" t="s">
        <v>2644</v>
      </c>
      <c r="G1561" s="49" t="s">
        <v>2644</v>
      </c>
      <c r="H1561" s="56" t="s">
        <v>2661</v>
      </c>
      <c r="I1561">
        <v>18</v>
      </c>
    </row>
    <row r="1562" spans="1:9" x14ac:dyDescent="0.25">
      <c r="A1562" s="49">
        <v>1229</v>
      </c>
      <c r="B1562" s="50">
        <v>0.01</v>
      </c>
      <c r="C1562" s="49" t="s">
        <v>2396</v>
      </c>
      <c r="D1562" s="49" t="s">
        <v>2491</v>
      </c>
      <c r="E1562" s="49" t="s">
        <v>2499</v>
      </c>
      <c r="F1562" s="49" t="s">
        <v>2644</v>
      </c>
      <c r="G1562" s="55" t="s">
        <v>2644</v>
      </c>
      <c r="H1562" s="56" t="s">
        <v>2661</v>
      </c>
      <c r="I1562">
        <v>18</v>
      </c>
    </row>
    <row r="1563" spans="1:9" x14ac:dyDescent="0.25">
      <c r="A1563" s="49">
        <v>995</v>
      </c>
      <c r="B1563" s="50">
        <v>0.01</v>
      </c>
      <c r="C1563" s="49" t="s">
        <v>2490</v>
      </c>
      <c r="D1563" s="49" t="s">
        <v>2491</v>
      </c>
      <c r="E1563" s="49" t="s">
        <v>2501</v>
      </c>
      <c r="F1563" s="49" t="s">
        <v>2644</v>
      </c>
      <c r="G1563" s="55" t="s">
        <v>2644</v>
      </c>
      <c r="H1563" s="56" t="s">
        <v>2661</v>
      </c>
      <c r="I1563">
        <v>18</v>
      </c>
    </row>
    <row r="1564" spans="1:9" x14ac:dyDescent="0.25">
      <c r="A1564" s="49">
        <v>1322</v>
      </c>
      <c r="B1564" s="50">
        <v>0.01</v>
      </c>
      <c r="C1564" s="49" t="s">
        <v>2396</v>
      </c>
      <c r="D1564" s="49" t="s">
        <v>2491</v>
      </c>
      <c r="E1564" s="49" t="s">
        <v>2501</v>
      </c>
      <c r="F1564" s="49" t="s">
        <v>2644</v>
      </c>
      <c r="G1564" s="55" t="s">
        <v>2644</v>
      </c>
      <c r="H1564" s="56" t="s">
        <v>2661</v>
      </c>
      <c r="I1564">
        <v>18</v>
      </c>
    </row>
    <row r="1565" spans="1:9" x14ac:dyDescent="0.25">
      <c r="A1565" s="49">
        <v>868</v>
      </c>
      <c r="B1565" s="50">
        <v>0.01</v>
      </c>
      <c r="C1565" s="49" t="s">
        <v>2490</v>
      </c>
      <c r="D1565" s="49" t="s">
        <v>2493</v>
      </c>
      <c r="E1565" s="49" t="s">
        <v>2492</v>
      </c>
      <c r="F1565" s="49" t="s">
        <v>2644</v>
      </c>
      <c r="G1565" s="55" t="s">
        <v>2644</v>
      </c>
      <c r="H1565" s="56" t="s">
        <v>2661</v>
      </c>
      <c r="I1565">
        <v>18</v>
      </c>
    </row>
    <row r="1566" spans="1:9" x14ac:dyDescent="0.25">
      <c r="A1566" s="49">
        <v>1197</v>
      </c>
      <c r="B1566" s="50">
        <v>0.01</v>
      </c>
      <c r="C1566" s="49" t="s">
        <v>2396</v>
      </c>
      <c r="D1566" s="49" t="s">
        <v>2493</v>
      </c>
      <c r="E1566" s="49" t="s">
        <v>2492</v>
      </c>
      <c r="F1566" s="49" t="s">
        <v>2644</v>
      </c>
      <c r="G1566" s="55" t="s">
        <v>2644</v>
      </c>
      <c r="H1566" s="56" t="s">
        <v>2661</v>
      </c>
      <c r="I1566">
        <v>18</v>
      </c>
    </row>
    <row r="1567" spans="1:9" x14ac:dyDescent="0.25">
      <c r="A1567" s="49">
        <v>909</v>
      </c>
      <c r="B1567" s="50">
        <v>0.01</v>
      </c>
      <c r="C1567" s="49" t="s">
        <v>2490</v>
      </c>
      <c r="D1567" s="49" t="s">
        <v>2493</v>
      </c>
      <c r="E1567" s="49" t="s">
        <v>2500</v>
      </c>
      <c r="F1567" s="49" t="s">
        <v>2644</v>
      </c>
      <c r="G1567" s="55" t="s">
        <v>2644</v>
      </c>
      <c r="H1567" s="56" t="s">
        <v>2661</v>
      </c>
      <c r="I1567">
        <v>18</v>
      </c>
    </row>
    <row r="1568" spans="1:9" x14ac:dyDescent="0.25">
      <c r="A1568" s="49">
        <v>1236</v>
      </c>
      <c r="B1568" s="50">
        <v>0.01</v>
      </c>
      <c r="C1568" s="49" t="s">
        <v>2396</v>
      </c>
      <c r="D1568" s="49" t="s">
        <v>2493</v>
      </c>
      <c r="E1568" s="49" t="s">
        <v>2500</v>
      </c>
      <c r="F1568" s="55" t="s">
        <v>2644</v>
      </c>
      <c r="G1568" s="55" t="s">
        <v>2644</v>
      </c>
      <c r="H1568" s="56" t="s">
        <v>2661</v>
      </c>
      <c r="I1568">
        <v>18</v>
      </c>
    </row>
    <row r="1569" spans="1:9" x14ac:dyDescent="0.25">
      <c r="A1569" s="49">
        <v>903</v>
      </c>
      <c r="B1569" s="50">
        <v>0.01</v>
      </c>
      <c r="C1569" s="49" t="s">
        <v>2490</v>
      </c>
      <c r="D1569" s="49" t="s">
        <v>2493</v>
      </c>
      <c r="E1569" s="49" t="s">
        <v>2499</v>
      </c>
      <c r="F1569" s="55" t="s">
        <v>2644</v>
      </c>
      <c r="G1569" s="55" t="s">
        <v>2644</v>
      </c>
      <c r="H1569" s="56" t="s">
        <v>2661</v>
      </c>
      <c r="I1569">
        <v>18</v>
      </c>
    </row>
    <row r="1570" spans="1:9" x14ac:dyDescent="0.25">
      <c r="A1570" s="49">
        <v>1230</v>
      </c>
      <c r="B1570" s="50">
        <v>0.01</v>
      </c>
      <c r="C1570" s="49" t="s">
        <v>2396</v>
      </c>
      <c r="D1570" s="49" t="s">
        <v>2493</v>
      </c>
      <c r="E1570" s="49" t="s">
        <v>2499</v>
      </c>
      <c r="F1570" s="55" t="s">
        <v>2644</v>
      </c>
      <c r="G1570" s="55" t="s">
        <v>2644</v>
      </c>
      <c r="H1570" s="56" t="s">
        <v>2661</v>
      </c>
      <c r="I1570">
        <v>18</v>
      </c>
    </row>
    <row r="1571" spans="1:9" x14ac:dyDescent="0.25">
      <c r="A1571" s="49">
        <v>996</v>
      </c>
      <c r="B1571" s="50">
        <v>0.01</v>
      </c>
      <c r="C1571" s="49" t="s">
        <v>2490</v>
      </c>
      <c r="D1571" s="49" t="s">
        <v>2493</v>
      </c>
      <c r="E1571" s="49" t="s">
        <v>2501</v>
      </c>
      <c r="F1571" s="49" t="s">
        <v>2644</v>
      </c>
      <c r="G1571" s="49" t="s">
        <v>2644</v>
      </c>
      <c r="H1571" s="56" t="s">
        <v>2661</v>
      </c>
      <c r="I1571">
        <v>18</v>
      </c>
    </row>
    <row r="1572" spans="1:9" x14ac:dyDescent="0.25">
      <c r="A1572" s="49">
        <v>1323</v>
      </c>
      <c r="B1572" s="50">
        <v>0.01</v>
      </c>
      <c r="C1572" s="49" t="s">
        <v>2396</v>
      </c>
      <c r="D1572" s="49" t="s">
        <v>2493</v>
      </c>
      <c r="E1572" s="49" t="s">
        <v>2501</v>
      </c>
      <c r="F1572" s="49" t="s">
        <v>2644</v>
      </c>
      <c r="G1572" s="49" t="s">
        <v>2644</v>
      </c>
      <c r="H1572" s="56" t="s">
        <v>2661</v>
      </c>
      <c r="I1572">
        <v>18</v>
      </c>
    </row>
    <row r="1573" spans="1:9" x14ac:dyDescent="0.25">
      <c r="A1573" s="49">
        <v>869</v>
      </c>
      <c r="B1573" s="50">
        <v>0.01</v>
      </c>
      <c r="C1573" s="49" t="s">
        <v>2490</v>
      </c>
      <c r="D1573" s="49" t="s">
        <v>2494</v>
      </c>
      <c r="E1573" s="49" t="s">
        <v>2492</v>
      </c>
      <c r="F1573" s="49" t="s">
        <v>2644</v>
      </c>
      <c r="G1573" s="49" t="s">
        <v>2644</v>
      </c>
      <c r="H1573" s="56" t="s">
        <v>2661</v>
      </c>
      <c r="I1573">
        <v>18</v>
      </c>
    </row>
    <row r="1574" spans="1:9" x14ac:dyDescent="0.25">
      <c r="A1574" s="49">
        <v>1198</v>
      </c>
      <c r="B1574" s="50">
        <v>0.01</v>
      </c>
      <c r="C1574" s="49" t="s">
        <v>2396</v>
      </c>
      <c r="D1574" s="49" t="s">
        <v>2494</v>
      </c>
      <c r="E1574" s="49" t="s">
        <v>2492</v>
      </c>
      <c r="F1574" s="49" t="s">
        <v>2644</v>
      </c>
      <c r="G1574" s="49" t="s">
        <v>2644</v>
      </c>
      <c r="H1574" s="56" t="s">
        <v>2661</v>
      </c>
      <c r="I1574">
        <v>18</v>
      </c>
    </row>
    <row r="1575" spans="1:9" x14ac:dyDescent="0.25">
      <c r="A1575" s="49">
        <v>910</v>
      </c>
      <c r="B1575" s="50">
        <v>0.01</v>
      </c>
      <c r="C1575" s="49" t="s">
        <v>2490</v>
      </c>
      <c r="D1575" s="49" t="s">
        <v>2494</v>
      </c>
      <c r="E1575" s="49" t="s">
        <v>2500</v>
      </c>
      <c r="F1575" s="49" t="s">
        <v>2644</v>
      </c>
      <c r="G1575" s="49" t="s">
        <v>2644</v>
      </c>
      <c r="H1575" s="56" t="s">
        <v>2661</v>
      </c>
      <c r="I1575">
        <v>18</v>
      </c>
    </row>
    <row r="1576" spans="1:9" x14ac:dyDescent="0.25">
      <c r="A1576" s="49">
        <v>1237</v>
      </c>
      <c r="B1576" s="50">
        <v>0.01</v>
      </c>
      <c r="C1576" s="49" t="s">
        <v>2396</v>
      </c>
      <c r="D1576" s="49" t="s">
        <v>2494</v>
      </c>
      <c r="E1576" s="49" t="s">
        <v>2500</v>
      </c>
      <c r="F1576" s="49" t="s">
        <v>2644</v>
      </c>
      <c r="G1576" s="49" t="s">
        <v>2644</v>
      </c>
      <c r="H1576" s="56" t="s">
        <v>2661</v>
      </c>
      <c r="I1576">
        <v>18</v>
      </c>
    </row>
    <row r="1577" spans="1:9" x14ac:dyDescent="0.25">
      <c r="A1577" s="49">
        <v>904</v>
      </c>
      <c r="B1577" s="50">
        <v>0.01</v>
      </c>
      <c r="C1577" s="49" t="s">
        <v>2490</v>
      </c>
      <c r="D1577" s="49" t="s">
        <v>2494</v>
      </c>
      <c r="E1577" s="49" t="s">
        <v>2499</v>
      </c>
      <c r="F1577" s="49" t="s">
        <v>2644</v>
      </c>
      <c r="G1577" s="49" t="s">
        <v>2644</v>
      </c>
      <c r="H1577" s="56" t="s">
        <v>2661</v>
      </c>
      <c r="I1577">
        <v>18</v>
      </c>
    </row>
    <row r="1578" spans="1:9" x14ac:dyDescent="0.25">
      <c r="A1578" s="49">
        <v>1231</v>
      </c>
      <c r="B1578" s="50">
        <v>0.01</v>
      </c>
      <c r="C1578" s="49" t="s">
        <v>2396</v>
      </c>
      <c r="D1578" s="49" t="s">
        <v>2494</v>
      </c>
      <c r="E1578" s="49" t="s">
        <v>2499</v>
      </c>
      <c r="F1578" s="49" t="s">
        <v>2644</v>
      </c>
      <c r="G1578" s="49" t="s">
        <v>2644</v>
      </c>
      <c r="H1578" s="56" t="s">
        <v>2661</v>
      </c>
      <c r="I1578">
        <v>18</v>
      </c>
    </row>
    <row r="1579" spans="1:9" x14ac:dyDescent="0.25">
      <c r="A1579" s="49">
        <v>997</v>
      </c>
      <c r="B1579" s="50">
        <v>0.01</v>
      </c>
      <c r="C1579" s="49" t="s">
        <v>2490</v>
      </c>
      <c r="D1579" s="49" t="s">
        <v>2494</v>
      </c>
      <c r="E1579" s="49" t="s">
        <v>2501</v>
      </c>
      <c r="F1579" s="49" t="s">
        <v>2644</v>
      </c>
      <c r="G1579" s="49" t="s">
        <v>2644</v>
      </c>
      <c r="H1579" s="56" t="s">
        <v>2661</v>
      </c>
      <c r="I1579">
        <v>18</v>
      </c>
    </row>
    <row r="1580" spans="1:9" x14ac:dyDescent="0.25">
      <c r="A1580" s="49">
        <v>1324</v>
      </c>
      <c r="B1580" s="50">
        <v>0.01</v>
      </c>
      <c r="C1580" s="49" t="s">
        <v>2396</v>
      </c>
      <c r="D1580" s="49" t="s">
        <v>2494</v>
      </c>
      <c r="E1580" s="49" t="s">
        <v>2501</v>
      </c>
      <c r="F1580" s="49" t="s">
        <v>2644</v>
      </c>
      <c r="G1580" s="49" t="s">
        <v>2644</v>
      </c>
      <c r="H1580" s="56" t="s">
        <v>2661</v>
      </c>
      <c r="I1580">
        <v>18</v>
      </c>
    </row>
    <row r="1581" spans="1:9" x14ac:dyDescent="0.25">
      <c r="A1581" s="49">
        <v>870</v>
      </c>
      <c r="B1581" s="50">
        <v>0.01</v>
      </c>
      <c r="C1581" s="49" t="s">
        <v>2490</v>
      </c>
      <c r="D1581" s="49" t="s">
        <v>2495</v>
      </c>
      <c r="E1581" s="49" t="s">
        <v>2492</v>
      </c>
      <c r="F1581" s="49" t="s">
        <v>2644</v>
      </c>
      <c r="G1581" s="49" t="s">
        <v>2644</v>
      </c>
      <c r="H1581" s="56" t="s">
        <v>2661</v>
      </c>
      <c r="I1581">
        <v>18</v>
      </c>
    </row>
    <row r="1582" spans="1:9" x14ac:dyDescent="0.25">
      <c r="A1582" s="49">
        <v>1199</v>
      </c>
      <c r="B1582" s="50">
        <v>0.01</v>
      </c>
      <c r="C1582" s="49" t="s">
        <v>2396</v>
      </c>
      <c r="D1582" s="49" t="s">
        <v>2495</v>
      </c>
      <c r="E1582" s="49" t="s">
        <v>2492</v>
      </c>
      <c r="F1582" s="49" t="s">
        <v>2644</v>
      </c>
      <c r="G1582" s="49" t="s">
        <v>2644</v>
      </c>
      <c r="H1582" s="56" t="s">
        <v>2661</v>
      </c>
      <c r="I1582">
        <v>18</v>
      </c>
    </row>
    <row r="1583" spans="1:9" x14ac:dyDescent="0.25">
      <c r="A1583" s="49">
        <v>911</v>
      </c>
      <c r="B1583" s="50">
        <v>0.01</v>
      </c>
      <c r="C1583" s="49" t="s">
        <v>2490</v>
      </c>
      <c r="D1583" s="49" t="s">
        <v>2495</v>
      </c>
      <c r="E1583" s="49" t="s">
        <v>2500</v>
      </c>
      <c r="F1583" s="49" t="s">
        <v>2644</v>
      </c>
      <c r="G1583" s="49" t="s">
        <v>2644</v>
      </c>
      <c r="H1583" s="56" t="s">
        <v>2661</v>
      </c>
      <c r="I1583">
        <v>18</v>
      </c>
    </row>
    <row r="1584" spans="1:9" x14ac:dyDescent="0.25">
      <c r="A1584" s="49">
        <v>1238</v>
      </c>
      <c r="B1584" s="50">
        <v>0.01</v>
      </c>
      <c r="C1584" s="49" t="s">
        <v>2396</v>
      </c>
      <c r="D1584" s="49" t="s">
        <v>2495</v>
      </c>
      <c r="E1584" s="49" t="s">
        <v>2500</v>
      </c>
      <c r="F1584" s="49" t="s">
        <v>2644</v>
      </c>
      <c r="G1584" s="49" t="s">
        <v>2644</v>
      </c>
      <c r="H1584" s="56" t="s">
        <v>2661</v>
      </c>
      <c r="I1584">
        <v>18</v>
      </c>
    </row>
    <row r="1585" spans="1:9" x14ac:dyDescent="0.25">
      <c r="A1585" s="49">
        <v>905</v>
      </c>
      <c r="B1585" s="50">
        <v>0.01</v>
      </c>
      <c r="C1585" s="49" t="s">
        <v>2490</v>
      </c>
      <c r="D1585" s="49" t="s">
        <v>2495</v>
      </c>
      <c r="E1585" s="49" t="s">
        <v>2499</v>
      </c>
      <c r="F1585" s="49" t="s">
        <v>2644</v>
      </c>
      <c r="G1585" s="49" t="s">
        <v>2644</v>
      </c>
      <c r="H1585" s="56" t="s">
        <v>2661</v>
      </c>
      <c r="I1585">
        <v>18</v>
      </c>
    </row>
    <row r="1586" spans="1:9" x14ac:dyDescent="0.25">
      <c r="A1586" s="49">
        <v>1232</v>
      </c>
      <c r="B1586" s="50">
        <v>0.01</v>
      </c>
      <c r="C1586" s="49" t="s">
        <v>2396</v>
      </c>
      <c r="D1586" s="49" t="s">
        <v>2495</v>
      </c>
      <c r="E1586" s="49" t="s">
        <v>2499</v>
      </c>
      <c r="F1586" s="49" t="s">
        <v>2644</v>
      </c>
      <c r="G1586" s="55" t="s">
        <v>2644</v>
      </c>
      <c r="H1586" s="56" t="s">
        <v>2661</v>
      </c>
      <c r="I1586">
        <v>18</v>
      </c>
    </row>
    <row r="1587" spans="1:9" x14ac:dyDescent="0.25">
      <c r="A1587" s="49">
        <v>998</v>
      </c>
      <c r="B1587" s="50">
        <v>0.01</v>
      </c>
      <c r="C1587" s="49" t="s">
        <v>2490</v>
      </c>
      <c r="D1587" s="49" t="s">
        <v>2495</v>
      </c>
      <c r="E1587" s="49" t="s">
        <v>2501</v>
      </c>
      <c r="F1587" s="49" t="s">
        <v>2644</v>
      </c>
      <c r="G1587" s="49" t="s">
        <v>2644</v>
      </c>
      <c r="H1587" s="56" t="s">
        <v>2661</v>
      </c>
      <c r="I1587">
        <v>18</v>
      </c>
    </row>
    <row r="1588" spans="1:9" x14ac:dyDescent="0.25">
      <c r="A1588" s="49">
        <v>1325</v>
      </c>
      <c r="B1588" s="50">
        <v>0.01</v>
      </c>
      <c r="C1588" s="49" t="s">
        <v>2396</v>
      </c>
      <c r="D1588" s="49" t="s">
        <v>2495</v>
      </c>
      <c r="E1588" s="49" t="s">
        <v>2501</v>
      </c>
      <c r="F1588" s="49" t="s">
        <v>2644</v>
      </c>
      <c r="G1588" s="49" t="s">
        <v>2644</v>
      </c>
      <c r="H1588" s="56" t="s">
        <v>2661</v>
      </c>
      <c r="I1588">
        <v>18</v>
      </c>
    </row>
    <row r="1589" spans="1:9" x14ac:dyDescent="0.25">
      <c r="A1589" s="59">
        <v>320</v>
      </c>
      <c r="B1589" s="60">
        <v>0.01</v>
      </c>
      <c r="C1589" s="59" t="s">
        <v>2396</v>
      </c>
      <c r="D1589" s="59" t="s">
        <v>2425</v>
      </c>
      <c r="E1589" s="59" t="s">
        <v>2422</v>
      </c>
      <c r="F1589" s="72" t="s">
        <v>2547</v>
      </c>
      <c r="G1589" s="64" t="s">
        <v>2544</v>
      </c>
      <c r="H1589" s="61"/>
      <c r="I1589" s="47"/>
    </row>
    <row r="1590" spans="1:9" x14ac:dyDescent="0.25">
      <c r="A1590" s="59">
        <v>1501</v>
      </c>
      <c r="B1590" s="60">
        <v>0.01</v>
      </c>
      <c r="C1590" s="59" t="s">
        <v>2463</v>
      </c>
      <c r="D1590" s="59" t="s">
        <v>2425</v>
      </c>
      <c r="E1590" s="59" t="s">
        <v>2422</v>
      </c>
      <c r="F1590" s="72" t="s">
        <v>2547</v>
      </c>
      <c r="G1590" s="64" t="s">
        <v>2544</v>
      </c>
      <c r="H1590" s="61"/>
      <c r="I1590" s="47"/>
    </row>
    <row r="1591" spans="1:9" x14ac:dyDescent="0.25">
      <c r="A1591" s="59">
        <v>1674</v>
      </c>
      <c r="B1591" s="60">
        <v>0.01</v>
      </c>
      <c r="C1591" s="59" t="s">
        <v>2490</v>
      </c>
      <c r="D1591" s="59" t="s">
        <v>2425</v>
      </c>
      <c r="E1591" s="59" t="s">
        <v>2422</v>
      </c>
      <c r="F1591" s="72" t="s">
        <v>2547</v>
      </c>
      <c r="G1591" s="64" t="s">
        <v>2544</v>
      </c>
      <c r="H1591" s="61"/>
      <c r="I1591" s="47"/>
    </row>
  </sheetData>
  <sortState ref="K2:N19">
    <sortCondition descending="1" ref="N2:N19"/>
  </sortStat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workbookViewId="0"/>
  </sheetViews>
  <sheetFormatPr defaultRowHeight="15" x14ac:dyDescent="0.25"/>
  <cols>
    <col min="1" max="1" width="9.5703125" bestFit="1" customWidth="1"/>
    <col min="2" max="11" width="25.7109375" customWidth="1"/>
    <col min="12" max="12" width="19.28515625" customWidth="1"/>
    <col min="13" max="13" width="20.5703125" customWidth="1"/>
    <col min="14" max="14" width="16.42578125" customWidth="1"/>
    <col min="15" max="15" width="25.85546875" customWidth="1"/>
    <col min="17" max="17" width="26.7109375" style="1" customWidth="1"/>
  </cols>
  <sheetData>
    <row r="1" spans="1:17" s="1" customFormat="1" x14ac:dyDescent="0.25">
      <c r="A1" s="24"/>
      <c r="B1" s="25"/>
      <c r="C1" s="25"/>
      <c r="D1" s="25"/>
      <c r="E1" s="25"/>
      <c r="F1" s="25"/>
      <c r="G1" s="482" t="s">
        <v>5</v>
      </c>
      <c r="H1" s="482"/>
      <c r="I1" s="482"/>
      <c r="J1" s="482"/>
      <c r="K1" s="482" t="s">
        <v>6</v>
      </c>
      <c r="L1" s="482"/>
      <c r="M1" s="482"/>
      <c r="N1" s="482"/>
      <c r="O1" s="483"/>
      <c r="P1" s="27"/>
    </row>
    <row r="2" spans="1:17" s="31" customFormat="1" ht="30.75" thickBot="1" x14ac:dyDescent="0.3">
      <c r="A2" s="28" t="s">
        <v>0</v>
      </c>
      <c r="B2" s="29" t="s">
        <v>2</v>
      </c>
      <c r="C2" s="29" t="s">
        <v>1</v>
      </c>
      <c r="D2" s="29" t="s">
        <v>287</v>
      </c>
      <c r="E2" s="29" t="s">
        <v>208</v>
      </c>
      <c r="F2" s="29" t="s">
        <v>7</v>
      </c>
      <c r="G2" s="29" t="s">
        <v>4</v>
      </c>
      <c r="H2" s="29" t="s">
        <v>284</v>
      </c>
      <c r="I2" s="29" t="s">
        <v>286</v>
      </c>
      <c r="J2" s="29" t="s">
        <v>285</v>
      </c>
      <c r="K2" s="29" t="s">
        <v>288</v>
      </c>
      <c r="L2" s="29" t="s">
        <v>289</v>
      </c>
      <c r="M2" s="29" t="s">
        <v>290</v>
      </c>
      <c r="N2" s="29" t="s">
        <v>291</v>
      </c>
      <c r="O2" s="29" t="s">
        <v>292</v>
      </c>
      <c r="P2" s="30" t="s">
        <v>8</v>
      </c>
      <c r="Q2" s="31" t="s">
        <v>1223</v>
      </c>
    </row>
    <row r="3" spans="1:17" x14ac:dyDescent="0.25">
      <c r="A3" s="4" t="s">
        <v>168</v>
      </c>
      <c r="B3" s="4" t="s">
        <v>149</v>
      </c>
      <c r="C3" s="4"/>
      <c r="D3" s="4"/>
      <c r="E3" s="4"/>
      <c r="F3" s="4"/>
      <c r="G3" s="4"/>
      <c r="H3" s="4"/>
      <c r="I3" s="4"/>
      <c r="J3" s="4"/>
      <c r="K3" s="4"/>
    </row>
    <row r="4" spans="1:17" ht="60" x14ac:dyDescent="0.25">
      <c r="A4" s="6" t="s">
        <v>392</v>
      </c>
      <c r="B4" s="6"/>
      <c r="C4" s="6"/>
      <c r="D4" s="6" t="s">
        <v>391</v>
      </c>
      <c r="E4" s="6" t="s">
        <v>1224</v>
      </c>
      <c r="F4" s="6"/>
      <c r="G4" s="6" t="s">
        <v>1225</v>
      </c>
      <c r="H4" s="6" t="s">
        <v>1226</v>
      </c>
      <c r="I4" s="6" t="s">
        <v>1014</v>
      </c>
      <c r="J4" s="6" t="s">
        <v>1227</v>
      </c>
      <c r="K4" s="6" t="s">
        <v>1228</v>
      </c>
      <c r="L4" s="7" t="s">
        <v>950</v>
      </c>
      <c r="M4" s="7" t="s">
        <v>1014</v>
      </c>
      <c r="N4" s="7" t="s">
        <v>1014</v>
      </c>
      <c r="O4" s="7" t="s">
        <v>1229</v>
      </c>
      <c r="Q4" s="1" t="s">
        <v>1230</v>
      </c>
    </row>
    <row r="5" spans="1:17" ht="90" x14ac:dyDescent="0.25">
      <c r="A5" s="6"/>
      <c r="B5" s="6" t="s">
        <v>243</v>
      </c>
      <c r="C5" s="6" t="s">
        <v>1231</v>
      </c>
      <c r="D5" s="6" t="s">
        <v>1232</v>
      </c>
      <c r="E5" s="6" t="s">
        <v>1233</v>
      </c>
      <c r="F5" s="6"/>
      <c r="G5" s="6" t="s">
        <v>1234</v>
      </c>
      <c r="H5" s="6" t="s">
        <v>1235</v>
      </c>
      <c r="I5" s="6" t="s">
        <v>1014</v>
      </c>
      <c r="J5" s="6" t="s">
        <v>1235</v>
      </c>
      <c r="K5" s="6" t="s">
        <v>1236</v>
      </c>
      <c r="L5" s="7" t="s">
        <v>950</v>
      </c>
      <c r="M5" s="7" t="s">
        <v>1014</v>
      </c>
      <c r="N5" s="7" t="s">
        <v>1014</v>
      </c>
      <c r="O5" s="7" t="s">
        <v>1029</v>
      </c>
    </row>
    <row r="6" spans="1:17" x14ac:dyDescent="0.25">
      <c r="A6" s="5" t="s">
        <v>169</v>
      </c>
      <c r="B6" s="5" t="s">
        <v>150</v>
      </c>
      <c r="C6" s="6"/>
      <c r="D6" s="6"/>
      <c r="E6" s="6"/>
      <c r="F6" s="6"/>
      <c r="G6" s="6"/>
      <c r="H6" s="6"/>
      <c r="I6" s="6"/>
      <c r="J6" s="6"/>
      <c r="K6" s="6"/>
    </row>
    <row r="7" spans="1:17" x14ac:dyDescent="0.25">
      <c r="A7" s="5" t="s">
        <v>171</v>
      </c>
      <c r="B7" s="5" t="s">
        <v>55</v>
      </c>
      <c r="C7" s="6"/>
      <c r="D7" s="6"/>
      <c r="E7" s="6"/>
      <c r="F7" s="6"/>
      <c r="G7" s="6"/>
      <c r="H7" s="6"/>
      <c r="I7" s="6"/>
      <c r="J7" s="6"/>
      <c r="K7" s="6"/>
    </row>
    <row r="8" spans="1:17" x14ac:dyDescent="0.25">
      <c r="A8" s="5" t="s">
        <v>172</v>
      </c>
      <c r="B8" s="5" t="s">
        <v>151</v>
      </c>
      <c r="C8" s="6"/>
      <c r="D8" s="6"/>
      <c r="E8" s="6"/>
      <c r="F8" s="6"/>
      <c r="G8" s="6"/>
      <c r="H8" s="6"/>
      <c r="I8" s="6"/>
      <c r="J8" s="6"/>
      <c r="K8" s="6"/>
    </row>
    <row r="9" spans="1:17" ht="105" x14ac:dyDescent="0.25">
      <c r="A9" s="5" t="s">
        <v>418</v>
      </c>
      <c r="B9" s="6"/>
      <c r="C9" s="6"/>
      <c r="D9" s="26" t="s">
        <v>141</v>
      </c>
      <c r="E9" s="6" t="s">
        <v>1237</v>
      </c>
      <c r="F9" s="6"/>
      <c r="G9" s="6" t="s">
        <v>1238</v>
      </c>
      <c r="H9" s="6" t="s">
        <v>1239</v>
      </c>
      <c r="I9" s="6" t="s">
        <v>1014</v>
      </c>
      <c r="J9" s="6" t="s">
        <v>1027</v>
      </c>
      <c r="K9" s="6" t="s">
        <v>1240</v>
      </c>
      <c r="L9" s="7" t="s">
        <v>923</v>
      </c>
      <c r="M9" s="7" t="s">
        <v>1029</v>
      </c>
      <c r="N9" s="7" t="s">
        <v>970</v>
      </c>
      <c r="O9" s="7" t="s">
        <v>1029</v>
      </c>
      <c r="P9" s="7" t="s">
        <v>1241</v>
      </c>
    </row>
    <row r="10" spans="1:17" ht="135" x14ac:dyDescent="0.25">
      <c r="A10" s="5" t="s">
        <v>419</v>
      </c>
      <c r="B10" s="6"/>
      <c r="C10" s="6"/>
      <c r="D10" s="26" t="s">
        <v>1242</v>
      </c>
      <c r="E10" s="6" t="s">
        <v>1243</v>
      </c>
      <c r="F10" s="6"/>
      <c r="G10" s="6" t="s">
        <v>1244</v>
      </c>
      <c r="H10" s="6" t="s">
        <v>1245</v>
      </c>
      <c r="I10" s="6" t="s">
        <v>1014</v>
      </c>
      <c r="J10" s="6" t="s">
        <v>1246</v>
      </c>
      <c r="K10" s="6" t="s">
        <v>1247</v>
      </c>
      <c r="L10" s="7" t="s">
        <v>923</v>
      </c>
      <c r="M10" s="7" t="s">
        <v>1029</v>
      </c>
      <c r="N10" s="7" t="s">
        <v>970</v>
      </c>
      <c r="O10" s="7" t="s">
        <v>1029</v>
      </c>
      <c r="Q10" s="1" t="s">
        <v>1248</v>
      </c>
    </row>
    <row r="11" spans="1:17" ht="30" x14ac:dyDescent="0.25">
      <c r="A11" s="5" t="s">
        <v>420</v>
      </c>
      <c r="B11" s="6"/>
      <c r="C11" s="6"/>
      <c r="D11" s="26" t="s">
        <v>1249</v>
      </c>
      <c r="E11" s="6"/>
      <c r="F11" s="6"/>
      <c r="G11" s="6" t="s">
        <v>1250</v>
      </c>
      <c r="H11" s="6" t="s">
        <v>1251</v>
      </c>
      <c r="I11" s="6" t="s">
        <v>1014</v>
      </c>
      <c r="J11" s="6" t="s">
        <v>1252</v>
      </c>
      <c r="K11" s="6" t="s">
        <v>1253</v>
      </c>
      <c r="L11" s="7" t="s">
        <v>923</v>
      </c>
      <c r="M11" s="7" t="s">
        <v>1029</v>
      </c>
      <c r="N11" s="7" t="s">
        <v>970</v>
      </c>
      <c r="O11" s="7" t="s">
        <v>1029</v>
      </c>
    </row>
    <row r="12" spans="1:17" x14ac:dyDescent="0.25">
      <c r="A12" s="5"/>
      <c r="B12" s="6"/>
      <c r="C12" s="6"/>
      <c r="D12" s="6"/>
      <c r="E12" s="6"/>
      <c r="F12" s="6"/>
      <c r="G12" s="6"/>
      <c r="H12" s="6"/>
      <c r="I12" s="6"/>
      <c r="J12" s="6"/>
      <c r="K12" s="6"/>
    </row>
    <row r="13" spans="1:17" x14ac:dyDescent="0.25">
      <c r="A13" s="5" t="s">
        <v>173</v>
      </c>
      <c r="B13" s="5" t="s">
        <v>105</v>
      </c>
      <c r="C13" s="6"/>
      <c r="D13" s="6"/>
      <c r="E13" s="6"/>
      <c r="F13" s="6"/>
      <c r="G13" s="6"/>
      <c r="H13" s="6"/>
      <c r="I13" s="6"/>
      <c r="J13" s="6"/>
      <c r="K13" s="6"/>
    </row>
    <row r="14" spans="1:17" ht="60" x14ac:dyDescent="0.25">
      <c r="A14" s="5" t="s">
        <v>403</v>
      </c>
      <c r="B14" s="6"/>
      <c r="C14" s="6"/>
      <c r="D14" s="26" t="s">
        <v>141</v>
      </c>
      <c r="E14" s="6"/>
      <c r="F14" s="6"/>
      <c r="G14" s="6" t="s">
        <v>1254</v>
      </c>
      <c r="H14" s="6" t="s">
        <v>1027</v>
      </c>
      <c r="I14" s="6" t="s">
        <v>1014</v>
      </c>
      <c r="J14" s="6" t="s">
        <v>1027</v>
      </c>
      <c r="K14" s="6" t="s">
        <v>1255</v>
      </c>
      <c r="L14" s="7" t="s">
        <v>950</v>
      </c>
      <c r="M14" s="7" t="s">
        <v>1029</v>
      </c>
      <c r="N14" s="7" t="s">
        <v>970</v>
      </c>
      <c r="O14" s="7" t="s">
        <v>1029</v>
      </c>
    </row>
    <row r="15" spans="1:17" ht="45" x14ac:dyDescent="0.25">
      <c r="A15" s="5" t="s">
        <v>404</v>
      </c>
      <c r="B15" s="6"/>
      <c r="C15" s="6"/>
      <c r="D15" s="26" t="s">
        <v>1256</v>
      </c>
      <c r="E15" s="6"/>
      <c r="F15" s="6"/>
      <c r="G15" s="6" t="s">
        <v>1254</v>
      </c>
      <c r="H15" s="6" t="s">
        <v>1027</v>
      </c>
      <c r="I15" s="6" t="s">
        <v>1014</v>
      </c>
      <c r="J15" s="6" t="s">
        <v>1027</v>
      </c>
      <c r="K15" s="6" t="s">
        <v>1257</v>
      </c>
      <c r="L15" s="7" t="s">
        <v>950</v>
      </c>
      <c r="M15" s="7" t="s">
        <v>1029</v>
      </c>
      <c r="N15" s="7" t="s">
        <v>970</v>
      </c>
      <c r="O15" s="7" t="s">
        <v>1029</v>
      </c>
    </row>
    <row r="16" spans="1:17" ht="45" x14ac:dyDescent="0.25">
      <c r="A16" s="5" t="s">
        <v>405</v>
      </c>
      <c r="B16" s="6"/>
      <c r="C16" s="6"/>
      <c r="D16" s="26" t="s">
        <v>1258</v>
      </c>
      <c r="E16" s="6"/>
      <c r="F16" s="6"/>
      <c r="G16" s="6" t="s">
        <v>1259</v>
      </c>
      <c r="H16" s="6" t="s">
        <v>1027</v>
      </c>
      <c r="I16" s="6" t="s">
        <v>1014</v>
      </c>
      <c r="J16" s="6" t="s">
        <v>1027</v>
      </c>
      <c r="K16" s="6" t="s">
        <v>1257</v>
      </c>
      <c r="L16" s="7" t="s">
        <v>950</v>
      </c>
      <c r="M16" s="7" t="s">
        <v>1029</v>
      </c>
      <c r="N16" s="7" t="s">
        <v>970</v>
      </c>
      <c r="O16" s="7" t="s">
        <v>1029</v>
      </c>
    </row>
    <row r="17" spans="1:17" x14ac:dyDescent="0.25">
      <c r="A17" s="5" t="s">
        <v>170</v>
      </c>
      <c r="B17" s="5" t="s">
        <v>1260</v>
      </c>
      <c r="C17" s="6"/>
      <c r="D17" s="6"/>
      <c r="E17" s="6"/>
      <c r="F17" s="6"/>
      <c r="G17" s="6"/>
      <c r="H17" s="6"/>
      <c r="I17" s="6"/>
      <c r="J17" s="6"/>
      <c r="K17" s="6"/>
    </row>
    <row r="18" spans="1:17" x14ac:dyDescent="0.25">
      <c r="A18" s="8" t="s">
        <v>174</v>
      </c>
      <c r="B18" s="8" t="s">
        <v>152</v>
      </c>
      <c r="C18" s="6"/>
      <c r="D18" s="6"/>
      <c r="E18" s="6"/>
      <c r="F18" s="6"/>
      <c r="G18" s="6"/>
      <c r="H18" s="6"/>
      <c r="I18" s="6"/>
      <c r="J18" s="6"/>
      <c r="K18" s="6"/>
    </row>
    <row r="19" spans="1:17" x14ac:dyDescent="0.25">
      <c r="A19" s="5" t="s">
        <v>421</v>
      </c>
      <c r="B19" s="6"/>
      <c r="C19" s="6"/>
      <c r="D19" s="26" t="s">
        <v>141</v>
      </c>
      <c r="E19" s="6"/>
      <c r="F19" s="6"/>
      <c r="G19" s="6"/>
      <c r="H19" s="6"/>
      <c r="I19" s="6"/>
      <c r="J19" s="6"/>
      <c r="K19" s="6"/>
    </row>
    <row r="20" spans="1:17" x14ac:dyDescent="0.25">
      <c r="A20" s="5" t="s">
        <v>422</v>
      </c>
      <c r="B20" s="6"/>
      <c r="C20" s="6"/>
      <c r="D20" s="26" t="s">
        <v>142</v>
      </c>
      <c r="E20" s="6"/>
      <c r="F20" s="6"/>
      <c r="G20" s="6"/>
      <c r="H20" s="6"/>
      <c r="I20" s="6"/>
      <c r="J20" s="6"/>
      <c r="K20" s="6"/>
    </row>
    <row r="21" spans="1:17" x14ac:dyDescent="0.25">
      <c r="A21" s="5" t="s">
        <v>423</v>
      </c>
      <c r="B21" s="6"/>
      <c r="C21" s="6"/>
      <c r="D21" s="26" t="s">
        <v>143</v>
      </c>
      <c r="E21" s="6"/>
      <c r="F21" s="6"/>
      <c r="G21" s="6"/>
      <c r="H21" s="6"/>
      <c r="I21" s="6"/>
      <c r="J21" s="6"/>
      <c r="K21" s="6"/>
    </row>
    <row r="22" spans="1:17" x14ac:dyDescent="0.25">
      <c r="A22" s="5" t="s">
        <v>175</v>
      </c>
      <c r="B22" s="5" t="s">
        <v>108</v>
      </c>
      <c r="C22" s="6"/>
      <c r="D22" s="6"/>
      <c r="E22" s="6"/>
      <c r="F22" s="6"/>
      <c r="G22" s="6"/>
      <c r="H22" s="6"/>
      <c r="I22" s="6"/>
      <c r="J22" s="6"/>
      <c r="K22" s="6"/>
    </row>
    <row r="23" spans="1:17" x14ac:dyDescent="0.25">
      <c r="A23" s="5" t="s">
        <v>406</v>
      </c>
      <c r="B23" s="6"/>
      <c r="C23" s="6"/>
      <c r="D23" s="26" t="s">
        <v>141</v>
      </c>
      <c r="E23" s="6"/>
      <c r="F23" s="6"/>
      <c r="G23" s="6"/>
      <c r="H23" s="6"/>
      <c r="I23" s="6"/>
      <c r="J23" s="6"/>
      <c r="K23" s="6"/>
    </row>
    <row r="24" spans="1:17" x14ac:dyDescent="0.25">
      <c r="A24" s="5" t="s">
        <v>407</v>
      </c>
      <c r="B24" s="6"/>
      <c r="C24" s="6"/>
      <c r="D24" s="26" t="s">
        <v>142</v>
      </c>
      <c r="E24" s="6"/>
      <c r="F24" s="6"/>
      <c r="G24" s="6"/>
      <c r="H24" s="6"/>
      <c r="I24" s="6"/>
      <c r="J24" s="6"/>
      <c r="K24" s="6"/>
    </row>
    <row r="25" spans="1:17" x14ac:dyDescent="0.25">
      <c r="A25" s="5" t="s">
        <v>408</v>
      </c>
      <c r="B25" s="6"/>
      <c r="C25" s="6"/>
      <c r="D25" s="26" t="s">
        <v>143</v>
      </c>
      <c r="E25" s="6"/>
      <c r="F25" s="6"/>
      <c r="G25" s="6"/>
      <c r="H25" s="6"/>
      <c r="I25" s="6"/>
      <c r="J25" s="6"/>
      <c r="K25" s="6"/>
    </row>
    <row r="26" spans="1:17" x14ac:dyDescent="0.25">
      <c r="A26" s="5" t="s">
        <v>176</v>
      </c>
      <c r="B26" s="8" t="s">
        <v>158</v>
      </c>
      <c r="C26" s="5"/>
      <c r="D26" s="5"/>
      <c r="E26" s="5"/>
      <c r="F26" s="5"/>
      <c r="G26" s="5"/>
      <c r="H26" s="5"/>
      <c r="I26" s="5"/>
      <c r="J26" s="5"/>
      <c r="K26" s="5"/>
    </row>
    <row r="27" spans="1:17" ht="75" x14ac:dyDescent="0.25">
      <c r="A27" s="6" t="s">
        <v>409</v>
      </c>
      <c r="B27" s="6"/>
      <c r="C27" s="6"/>
      <c r="D27" s="6" t="s">
        <v>1261</v>
      </c>
      <c r="E27" s="6"/>
      <c r="F27" s="6"/>
      <c r="G27" s="6" t="s">
        <v>1262</v>
      </c>
      <c r="H27" s="6" t="s">
        <v>1263</v>
      </c>
      <c r="I27" s="6" t="s">
        <v>1014</v>
      </c>
      <c r="J27" s="6" t="s">
        <v>1264</v>
      </c>
      <c r="K27" s="35" t="s">
        <v>1265</v>
      </c>
      <c r="L27" s="36" t="s">
        <v>1265</v>
      </c>
      <c r="M27" s="36" t="s">
        <v>1265</v>
      </c>
      <c r="N27" s="36" t="s">
        <v>1265</v>
      </c>
      <c r="O27" s="36" t="s">
        <v>1265</v>
      </c>
    </row>
    <row r="28" spans="1:17" ht="45" x14ac:dyDescent="0.25">
      <c r="A28" s="6"/>
      <c r="B28" s="6"/>
      <c r="C28" s="6"/>
      <c r="D28" s="6" t="s">
        <v>1266</v>
      </c>
      <c r="E28" s="6"/>
      <c r="F28" s="6"/>
      <c r="G28" s="6" t="s">
        <v>1225</v>
      </c>
      <c r="H28" s="6" t="s">
        <v>1226</v>
      </c>
      <c r="I28" s="6" t="s">
        <v>1014</v>
      </c>
      <c r="J28" s="6" t="s">
        <v>1227</v>
      </c>
      <c r="K28" s="6" t="s">
        <v>1228</v>
      </c>
      <c r="L28" s="7" t="s">
        <v>950</v>
      </c>
      <c r="M28" s="7" t="s">
        <v>1014</v>
      </c>
      <c r="N28" s="7" t="s">
        <v>1014</v>
      </c>
      <c r="O28" s="7" t="s">
        <v>1229</v>
      </c>
    </row>
    <row r="29" spans="1:17" x14ac:dyDescent="0.25">
      <c r="A29" s="5" t="s">
        <v>177</v>
      </c>
      <c r="B29" s="5" t="s">
        <v>153</v>
      </c>
      <c r="C29" s="5"/>
      <c r="D29" s="5"/>
      <c r="E29" s="5"/>
      <c r="F29" s="5"/>
      <c r="G29" s="5"/>
      <c r="H29" s="5"/>
      <c r="I29" s="5"/>
      <c r="J29" s="5"/>
      <c r="K29" s="5"/>
    </row>
    <row r="30" spans="1:17" x14ac:dyDescent="0.25">
      <c r="A30" s="5" t="s">
        <v>178</v>
      </c>
      <c r="B30" s="5" t="s">
        <v>154</v>
      </c>
      <c r="C30" s="5"/>
      <c r="D30" s="5"/>
      <c r="E30" s="5"/>
      <c r="F30" s="5"/>
      <c r="G30" s="5"/>
      <c r="H30" s="5"/>
      <c r="I30" s="5"/>
      <c r="J30" s="5"/>
      <c r="K30" s="5"/>
    </row>
    <row r="31" spans="1:17" ht="60" x14ac:dyDescent="0.25">
      <c r="A31" s="6" t="s">
        <v>399</v>
      </c>
      <c r="B31" s="6"/>
      <c r="C31" s="6"/>
      <c r="D31" s="6" t="s">
        <v>1266</v>
      </c>
      <c r="G31" s="6" t="s">
        <v>1225</v>
      </c>
      <c r="H31" s="6" t="s">
        <v>1226</v>
      </c>
      <c r="I31" s="6" t="s">
        <v>1014</v>
      </c>
      <c r="J31" s="6" t="s">
        <v>1227</v>
      </c>
      <c r="K31" s="6" t="s">
        <v>1228</v>
      </c>
      <c r="L31" s="7" t="s">
        <v>950</v>
      </c>
      <c r="M31" s="7" t="s">
        <v>1014</v>
      </c>
      <c r="N31" s="7" t="s">
        <v>1014</v>
      </c>
      <c r="O31" s="7" t="s">
        <v>1229</v>
      </c>
      <c r="Q31" s="1" t="s">
        <v>1267</v>
      </c>
    </row>
    <row r="32" spans="1:17" x14ac:dyDescent="0.25">
      <c r="A32" s="5" t="s">
        <v>179</v>
      </c>
      <c r="B32" s="5" t="s">
        <v>155</v>
      </c>
      <c r="C32" s="5"/>
      <c r="D32" s="5"/>
      <c r="E32" s="5"/>
      <c r="F32" s="5"/>
      <c r="G32" s="5"/>
      <c r="H32" s="5"/>
      <c r="I32" s="5"/>
      <c r="J32" s="5"/>
      <c r="K32" s="5"/>
    </row>
    <row r="33" spans="1:15" ht="45" x14ac:dyDescent="0.25">
      <c r="A33" s="6" t="s">
        <v>400</v>
      </c>
      <c r="B33" s="6"/>
      <c r="C33" s="6"/>
      <c r="D33" s="6" t="s">
        <v>1266</v>
      </c>
      <c r="E33" s="6"/>
      <c r="F33" s="6"/>
      <c r="G33" s="6" t="s">
        <v>1225</v>
      </c>
      <c r="H33" s="6" t="s">
        <v>1226</v>
      </c>
      <c r="I33" s="6" t="s">
        <v>1014</v>
      </c>
      <c r="J33" s="6" t="s">
        <v>1227</v>
      </c>
      <c r="K33" s="6" t="s">
        <v>1228</v>
      </c>
      <c r="L33" s="7" t="s">
        <v>950</v>
      </c>
      <c r="M33" s="7" t="s">
        <v>1014</v>
      </c>
      <c r="N33" s="7" t="s">
        <v>1014</v>
      </c>
      <c r="O33" s="7" t="s">
        <v>1229</v>
      </c>
    </row>
    <row r="34" spans="1:15" x14ac:dyDescent="0.25">
      <c r="A34" s="5" t="s">
        <v>180</v>
      </c>
      <c r="B34" s="5" t="s">
        <v>156</v>
      </c>
      <c r="C34" s="5"/>
      <c r="D34" s="5"/>
      <c r="E34" s="5"/>
      <c r="F34" s="5"/>
      <c r="G34" s="5"/>
      <c r="H34" s="5"/>
      <c r="I34" s="5"/>
      <c r="J34" s="5"/>
      <c r="K34" s="5"/>
    </row>
    <row r="35" spans="1:15" ht="45" x14ac:dyDescent="0.25">
      <c r="A35" s="6" t="s">
        <v>401</v>
      </c>
      <c r="B35" s="6"/>
      <c r="C35" s="6"/>
      <c r="D35" s="6" t="s">
        <v>1266</v>
      </c>
      <c r="E35" s="6"/>
      <c r="F35" s="6"/>
      <c r="G35" s="6" t="s">
        <v>1225</v>
      </c>
      <c r="H35" s="6" t="s">
        <v>1226</v>
      </c>
      <c r="I35" s="6" t="s">
        <v>1014</v>
      </c>
      <c r="J35" s="6" t="s">
        <v>1227</v>
      </c>
      <c r="K35" s="6" t="s">
        <v>1228</v>
      </c>
      <c r="L35" s="7" t="s">
        <v>950</v>
      </c>
      <c r="M35" s="7" t="s">
        <v>1014</v>
      </c>
      <c r="N35" s="7" t="s">
        <v>1014</v>
      </c>
      <c r="O35" s="7" t="s">
        <v>1229</v>
      </c>
    </row>
    <row r="36" spans="1:15" x14ac:dyDescent="0.25">
      <c r="A36" s="5" t="s">
        <v>181</v>
      </c>
      <c r="B36" s="5" t="s">
        <v>157</v>
      </c>
      <c r="C36" s="5"/>
      <c r="D36" s="5"/>
      <c r="E36" s="5"/>
      <c r="F36" s="5"/>
      <c r="G36" s="5"/>
      <c r="H36" s="5"/>
      <c r="I36" s="5"/>
      <c r="J36" s="5"/>
      <c r="K36" s="5"/>
    </row>
    <row r="37" spans="1:15" ht="45" x14ac:dyDescent="0.25">
      <c r="A37" s="6" t="s">
        <v>402</v>
      </c>
      <c r="B37" s="6"/>
      <c r="C37" s="6"/>
      <c r="D37" s="6" t="s">
        <v>1266</v>
      </c>
      <c r="E37" s="6"/>
      <c r="F37" s="6"/>
      <c r="G37" s="6" t="s">
        <v>1225</v>
      </c>
      <c r="H37" s="6" t="s">
        <v>1226</v>
      </c>
      <c r="I37" s="6" t="s">
        <v>1014</v>
      </c>
      <c r="J37" s="6" t="s">
        <v>1227</v>
      </c>
      <c r="K37" s="6" t="s">
        <v>1228</v>
      </c>
      <c r="L37" s="7" t="s">
        <v>950</v>
      </c>
      <c r="M37" s="7" t="s">
        <v>1014</v>
      </c>
      <c r="N37" s="7" t="s">
        <v>1014</v>
      </c>
      <c r="O37" s="7" t="s">
        <v>1229</v>
      </c>
    </row>
    <row r="38" spans="1:15" x14ac:dyDescent="0.25">
      <c r="A38" s="5" t="s">
        <v>182</v>
      </c>
      <c r="B38" s="5" t="s">
        <v>159</v>
      </c>
      <c r="C38" s="5"/>
      <c r="D38" s="5"/>
      <c r="E38" s="5"/>
      <c r="F38" s="5"/>
      <c r="G38" s="5"/>
      <c r="H38" s="5"/>
      <c r="I38" s="5"/>
      <c r="J38" s="5"/>
      <c r="K38" s="5"/>
    </row>
    <row r="39" spans="1:15" x14ac:dyDescent="0.25">
      <c r="A39" s="5" t="s">
        <v>183</v>
      </c>
      <c r="B39" s="5" t="s">
        <v>161</v>
      </c>
      <c r="C39" s="5"/>
      <c r="D39" s="5"/>
      <c r="E39" s="5"/>
      <c r="F39" s="5"/>
      <c r="G39" s="5"/>
      <c r="H39" s="5"/>
      <c r="I39" s="5"/>
      <c r="J39" s="5"/>
      <c r="K39" s="5"/>
    </row>
    <row r="40" spans="1:15" ht="45" x14ac:dyDescent="0.25">
      <c r="A40" s="6" t="s">
        <v>410</v>
      </c>
      <c r="B40" s="6"/>
      <c r="C40" s="6"/>
      <c r="D40" s="6" t="s">
        <v>1266</v>
      </c>
      <c r="E40" s="6"/>
      <c r="F40" s="6"/>
      <c r="G40" s="6" t="s">
        <v>1225</v>
      </c>
      <c r="H40" s="6" t="s">
        <v>1226</v>
      </c>
      <c r="I40" s="6" t="s">
        <v>1014</v>
      </c>
      <c r="J40" s="6" t="s">
        <v>1227</v>
      </c>
      <c r="K40" s="6" t="s">
        <v>1228</v>
      </c>
      <c r="L40" s="7" t="s">
        <v>950</v>
      </c>
      <c r="M40" s="7" t="s">
        <v>1014</v>
      </c>
      <c r="N40" s="7" t="s">
        <v>1014</v>
      </c>
      <c r="O40" s="7" t="s">
        <v>1229</v>
      </c>
    </row>
    <row r="41" spans="1:15" x14ac:dyDescent="0.25">
      <c r="A41" s="5" t="s">
        <v>184</v>
      </c>
      <c r="B41" s="5" t="s">
        <v>160</v>
      </c>
      <c r="C41" s="5"/>
      <c r="D41" s="5"/>
      <c r="E41" s="5"/>
      <c r="F41" s="5"/>
      <c r="G41" s="5"/>
      <c r="H41" s="5"/>
      <c r="I41" s="5"/>
      <c r="J41" s="5"/>
      <c r="K41" s="5"/>
    </row>
    <row r="42" spans="1:15" ht="45" x14ac:dyDescent="0.25">
      <c r="A42" s="6" t="s">
        <v>411</v>
      </c>
      <c r="B42" s="6"/>
      <c r="C42" s="6"/>
      <c r="D42" s="6" t="s">
        <v>1266</v>
      </c>
      <c r="E42" s="6"/>
      <c r="F42" s="6"/>
      <c r="G42" s="6" t="s">
        <v>1225</v>
      </c>
      <c r="H42" s="6" t="s">
        <v>1226</v>
      </c>
      <c r="I42" s="6" t="s">
        <v>1014</v>
      </c>
      <c r="J42" s="6" t="s">
        <v>1227</v>
      </c>
      <c r="K42" s="6" t="s">
        <v>1228</v>
      </c>
      <c r="L42" s="7" t="s">
        <v>950</v>
      </c>
      <c r="M42" s="7" t="s">
        <v>1014</v>
      </c>
      <c r="N42" s="7" t="s">
        <v>1014</v>
      </c>
      <c r="O42" s="7" t="s">
        <v>1229</v>
      </c>
    </row>
    <row r="43" spans="1:15" x14ac:dyDescent="0.25">
      <c r="A43" s="5" t="s">
        <v>185</v>
      </c>
      <c r="B43" s="5" t="s">
        <v>162</v>
      </c>
      <c r="C43" s="5"/>
      <c r="D43" s="5"/>
      <c r="E43" s="5"/>
      <c r="F43" s="5"/>
      <c r="G43" s="5"/>
      <c r="H43" s="5"/>
      <c r="I43" s="5"/>
      <c r="J43" s="5"/>
      <c r="K43" s="5"/>
    </row>
    <row r="44" spans="1:15" ht="45" x14ac:dyDescent="0.25">
      <c r="A44" s="6" t="s">
        <v>412</v>
      </c>
      <c r="B44" s="6"/>
      <c r="C44" s="6"/>
      <c r="D44" s="6" t="s">
        <v>1266</v>
      </c>
      <c r="E44" s="6"/>
      <c r="F44" s="6"/>
      <c r="G44" s="6" t="s">
        <v>1225</v>
      </c>
      <c r="H44" s="6" t="s">
        <v>1226</v>
      </c>
      <c r="I44" s="6" t="s">
        <v>1014</v>
      </c>
      <c r="J44" s="6" t="s">
        <v>1227</v>
      </c>
      <c r="K44" s="6" t="s">
        <v>1228</v>
      </c>
      <c r="L44" s="7" t="s">
        <v>950</v>
      </c>
      <c r="M44" s="7" t="s">
        <v>1014</v>
      </c>
      <c r="N44" s="7" t="s">
        <v>1014</v>
      </c>
      <c r="O44" s="7" t="s">
        <v>1229</v>
      </c>
    </row>
    <row r="45" spans="1:15" x14ac:dyDescent="0.25">
      <c r="A45" s="5" t="s">
        <v>186</v>
      </c>
      <c r="B45" s="5" t="s">
        <v>163</v>
      </c>
      <c r="C45" s="5"/>
      <c r="D45" s="5"/>
      <c r="E45" s="5"/>
      <c r="F45" s="5"/>
      <c r="G45" s="5"/>
      <c r="H45" s="5"/>
      <c r="I45" s="5"/>
      <c r="J45" s="5"/>
      <c r="K45" s="5"/>
    </row>
    <row r="46" spans="1:15" ht="45" x14ac:dyDescent="0.25">
      <c r="A46" s="6" t="s">
        <v>413</v>
      </c>
      <c r="B46" s="6"/>
      <c r="C46" s="6"/>
      <c r="D46" s="6" t="s">
        <v>1266</v>
      </c>
      <c r="E46" s="6"/>
      <c r="F46" s="6"/>
      <c r="G46" s="6" t="s">
        <v>1225</v>
      </c>
      <c r="H46" s="6" t="s">
        <v>1226</v>
      </c>
      <c r="I46" s="6" t="s">
        <v>1014</v>
      </c>
      <c r="J46" s="6" t="s">
        <v>1227</v>
      </c>
      <c r="K46" s="6" t="s">
        <v>1228</v>
      </c>
      <c r="L46" s="7" t="s">
        <v>950</v>
      </c>
      <c r="M46" s="7" t="s">
        <v>1014</v>
      </c>
      <c r="N46" s="7" t="s">
        <v>1014</v>
      </c>
      <c r="O46" s="7" t="s">
        <v>1229</v>
      </c>
    </row>
    <row r="47" spans="1:15" x14ac:dyDescent="0.25">
      <c r="A47" s="5" t="s">
        <v>187</v>
      </c>
      <c r="B47" s="5" t="s">
        <v>166</v>
      </c>
      <c r="C47" s="5"/>
      <c r="D47" s="5"/>
      <c r="E47" s="5"/>
      <c r="F47" s="5"/>
      <c r="G47" s="5"/>
      <c r="H47" s="5"/>
      <c r="I47" s="5"/>
      <c r="J47" s="5"/>
      <c r="K47" s="5"/>
    </row>
    <row r="48" spans="1:15" ht="45" x14ac:dyDescent="0.25">
      <c r="A48" s="6" t="s">
        <v>414</v>
      </c>
      <c r="B48" s="6"/>
      <c r="C48" s="6"/>
      <c r="D48" s="6" t="s">
        <v>1266</v>
      </c>
      <c r="E48" s="6"/>
      <c r="F48" s="6"/>
      <c r="G48" s="6" t="s">
        <v>1225</v>
      </c>
      <c r="H48" s="6" t="s">
        <v>1226</v>
      </c>
      <c r="I48" s="6" t="s">
        <v>1014</v>
      </c>
      <c r="J48" s="6" t="s">
        <v>1227</v>
      </c>
      <c r="K48" s="6" t="s">
        <v>1228</v>
      </c>
      <c r="L48" s="7" t="s">
        <v>950</v>
      </c>
      <c r="M48" s="7" t="s">
        <v>1014</v>
      </c>
      <c r="N48" s="7" t="s">
        <v>1014</v>
      </c>
      <c r="O48" s="7" t="s">
        <v>1229</v>
      </c>
    </row>
    <row r="49" spans="1:15" x14ac:dyDescent="0.25">
      <c r="A49" s="5" t="s">
        <v>188</v>
      </c>
      <c r="B49" s="5" t="s">
        <v>167</v>
      </c>
      <c r="C49" s="5"/>
      <c r="D49" s="5"/>
      <c r="E49" s="5"/>
      <c r="F49" s="5"/>
      <c r="G49" s="5"/>
      <c r="H49" s="5"/>
      <c r="I49" s="5"/>
      <c r="J49" s="5"/>
      <c r="K49" s="5"/>
    </row>
    <row r="50" spans="1:15" ht="45" x14ac:dyDescent="0.25">
      <c r="A50" s="6" t="s">
        <v>415</v>
      </c>
      <c r="B50" s="6"/>
      <c r="C50" s="6"/>
      <c r="D50" s="6" t="s">
        <v>1266</v>
      </c>
      <c r="E50" s="6"/>
      <c r="F50" s="6"/>
      <c r="G50" s="6" t="s">
        <v>1225</v>
      </c>
      <c r="H50" s="6" t="s">
        <v>1226</v>
      </c>
      <c r="I50" s="6" t="s">
        <v>1014</v>
      </c>
      <c r="J50" s="6" t="s">
        <v>1227</v>
      </c>
      <c r="K50" s="6" t="s">
        <v>1228</v>
      </c>
      <c r="L50" s="7" t="s">
        <v>950</v>
      </c>
      <c r="M50" s="7" t="s">
        <v>1014</v>
      </c>
      <c r="N50" s="7" t="s">
        <v>1014</v>
      </c>
      <c r="O50" s="7" t="s">
        <v>1229</v>
      </c>
    </row>
    <row r="51" spans="1:15" x14ac:dyDescent="0.25">
      <c r="A51" s="5" t="s">
        <v>189</v>
      </c>
      <c r="B51" s="5" t="s">
        <v>164</v>
      </c>
      <c r="C51" s="5"/>
      <c r="D51" s="5"/>
      <c r="E51" s="5"/>
      <c r="F51" s="5"/>
      <c r="G51" s="5"/>
      <c r="H51" s="5"/>
      <c r="I51" s="5"/>
      <c r="J51" s="5"/>
      <c r="K51" s="5"/>
    </row>
    <row r="52" spans="1:15" ht="45" x14ac:dyDescent="0.25">
      <c r="A52" s="6" t="s">
        <v>416</v>
      </c>
      <c r="B52" s="6"/>
      <c r="C52" s="6"/>
      <c r="D52" s="6" t="s">
        <v>1266</v>
      </c>
      <c r="E52" s="6"/>
      <c r="F52" s="6"/>
      <c r="G52" s="6" t="s">
        <v>1225</v>
      </c>
      <c r="H52" s="6" t="s">
        <v>1226</v>
      </c>
      <c r="I52" s="6" t="s">
        <v>1014</v>
      </c>
      <c r="J52" s="6" t="s">
        <v>1227</v>
      </c>
      <c r="K52" s="6" t="s">
        <v>1228</v>
      </c>
      <c r="L52" s="7" t="s">
        <v>950</v>
      </c>
      <c r="M52" s="7" t="s">
        <v>1014</v>
      </c>
      <c r="N52" s="7" t="s">
        <v>1014</v>
      </c>
      <c r="O52" s="7" t="s">
        <v>1229</v>
      </c>
    </row>
    <row r="53" spans="1:15" x14ac:dyDescent="0.25">
      <c r="A53" s="5" t="s">
        <v>190</v>
      </c>
      <c r="B53" s="5" t="s">
        <v>165</v>
      </c>
      <c r="C53" s="5"/>
      <c r="D53" s="5"/>
      <c r="E53" s="5"/>
      <c r="F53" s="5"/>
      <c r="G53" s="5"/>
      <c r="H53" s="5"/>
      <c r="I53" s="5"/>
      <c r="J53" s="5"/>
      <c r="K53" s="5"/>
    </row>
    <row r="54" spans="1:15" ht="45" x14ac:dyDescent="0.25">
      <c r="A54" s="6" t="s">
        <v>417</v>
      </c>
      <c r="B54" s="6"/>
      <c r="C54" s="6"/>
      <c r="D54" s="6" t="s">
        <v>1266</v>
      </c>
      <c r="E54" s="6"/>
      <c r="F54" s="6"/>
      <c r="G54" s="6" t="s">
        <v>1225</v>
      </c>
      <c r="H54" s="6" t="s">
        <v>1226</v>
      </c>
      <c r="I54" s="6" t="s">
        <v>1014</v>
      </c>
      <c r="J54" s="6" t="s">
        <v>1227</v>
      </c>
      <c r="K54" s="6" t="s">
        <v>1228</v>
      </c>
      <c r="L54" s="7" t="s">
        <v>950</v>
      </c>
      <c r="M54" s="7" t="s">
        <v>1014</v>
      </c>
      <c r="N54" s="7" t="s">
        <v>1014</v>
      </c>
      <c r="O54" s="7" t="s">
        <v>1229</v>
      </c>
    </row>
    <row r="55" spans="1:15" x14ac:dyDescent="0.25">
      <c r="A55" s="5" t="s">
        <v>195</v>
      </c>
      <c r="B55" s="8" t="s">
        <v>191</v>
      </c>
      <c r="C55" s="5"/>
      <c r="D55" s="5"/>
      <c r="E55" s="5"/>
      <c r="F55" s="5"/>
      <c r="G55" s="5"/>
      <c r="H55" s="5"/>
      <c r="I55" s="5"/>
      <c r="J55" s="5"/>
      <c r="K55" s="5"/>
    </row>
    <row r="56" spans="1:15" x14ac:dyDescent="0.25">
      <c r="A56" s="5" t="s">
        <v>197</v>
      </c>
      <c r="B56" s="8" t="s">
        <v>196</v>
      </c>
      <c r="C56" s="5"/>
      <c r="D56" s="5"/>
      <c r="E56" s="5"/>
      <c r="F56" s="5"/>
      <c r="G56" s="5"/>
      <c r="H56" s="5"/>
      <c r="I56" s="5"/>
      <c r="J56" s="5"/>
      <c r="K56" s="5"/>
    </row>
    <row r="57" spans="1:15" x14ac:dyDescent="0.25">
      <c r="A57" s="5" t="s">
        <v>198</v>
      </c>
      <c r="B57" s="8" t="s">
        <v>192</v>
      </c>
      <c r="C57" s="5"/>
      <c r="D57" s="5"/>
      <c r="E57" s="5"/>
      <c r="F57" s="5"/>
      <c r="G57" s="5"/>
      <c r="H57" s="5"/>
      <c r="I57" s="5"/>
      <c r="J57" s="5"/>
      <c r="K57" s="5"/>
    </row>
    <row r="58" spans="1:15" ht="30" x14ac:dyDescent="0.25">
      <c r="A58" s="5" t="s">
        <v>393</v>
      </c>
      <c r="B58" s="8"/>
      <c r="C58" s="5"/>
      <c r="D58" s="5" t="s">
        <v>1261</v>
      </c>
      <c r="E58" s="5"/>
      <c r="F58" s="5"/>
      <c r="G58" s="5" t="s">
        <v>1268</v>
      </c>
      <c r="H58" s="5" t="s">
        <v>1269</v>
      </c>
      <c r="I58" s="5" t="s">
        <v>1014</v>
      </c>
      <c r="J58" s="5" t="s">
        <v>1270</v>
      </c>
      <c r="K58" s="37" t="s">
        <v>1271</v>
      </c>
      <c r="L58" s="36" t="s">
        <v>1265</v>
      </c>
      <c r="M58" s="36" t="s">
        <v>1265</v>
      </c>
      <c r="N58" s="36" t="s">
        <v>1265</v>
      </c>
      <c r="O58" s="7" t="s">
        <v>1272</v>
      </c>
    </row>
    <row r="59" spans="1:15" ht="45" x14ac:dyDescent="0.25">
      <c r="A59" s="5" t="s">
        <v>1273</v>
      </c>
      <c r="B59" s="8"/>
      <c r="C59" s="5"/>
      <c r="D59" s="5" t="s">
        <v>1266</v>
      </c>
      <c r="E59" s="5"/>
      <c r="F59" s="5"/>
      <c r="G59" s="6" t="s">
        <v>1225</v>
      </c>
      <c r="H59" s="6" t="s">
        <v>1226</v>
      </c>
      <c r="I59" s="6" t="s">
        <v>1014</v>
      </c>
      <c r="J59" s="6" t="s">
        <v>1227</v>
      </c>
      <c r="K59" s="6" t="s">
        <v>1228</v>
      </c>
      <c r="L59" s="7" t="s">
        <v>950</v>
      </c>
      <c r="M59" s="7" t="s">
        <v>1014</v>
      </c>
      <c r="N59" s="7" t="s">
        <v>1014</v>
      </c>
      <c r="O59" s="7" t="s">
        <v>1229</v>
      </c>
    </row>
    <row r="60" spans="1:15" x14ac:dyDescent="0.25">
      <c r="A60" s="5" t="s">
        <v>199</v>
      </c>
      <c r="B60" s="5" t="s">
        <v>193</v>
      </c>
      <c r="C60" s="5"/>
      <c r="D60" s="5"/>
      <c r="E60" s="5"/>
      <c r="F60" s="5"/>
      <c r="G60" s="5"/>
      <c r="H60" s="5"/>
      <c r="I60" s="5"/>
      <c r="J60" s="5"/>
      <c r="K60" s="5"/>
    </row>
    <row r="61" spans="1:15" ht="45" x14ac:dyDescent="0.25">
      <c r="A61" s="5" t="s">
        <v>394</v>
      </c>
      <c r="B61" s="8"/>
      <c r="C61" s="5"/>
      <c r="D61" s="5" t="s">
        <v>1266</v>
      </c>
      <c r="E61" s="5"/>
      <c r="F61" s="5"/>
      <c r="G61" s="6" t="s">
        <v>1225</v>
      </c>
      <c r="H61" s="6" t="s">
        <v>1226</v>
      </c>
      <c r="I61" s="6" t="s">
        <v>1014</v>
      </c>
      <c r="J61" s="6" t="s">
        <v>1227</v>
      </c>
      <c r="K61" s="6" t="s">
        <v>1228</v>
      </c>
      <c r="L61" s="7" t="s">
        <v>950</v>
      </c>
      <c r="M61" s="7" t="s">
        <v>1014</v>
      </c>
      <c r="N61" s="7" t="s">
        <v>1014</v>
      </c>
      <c r="O61" s="7" t="s">
        <v>1229</v>
      </c>
    </row>
    <row r="62" spans="1:15" x14ac:dyDescent="0.25">
      <c r="A62" s="5" t="s">
        <v>200</v>
      </c>
      <c r="B62" s="5" t="s">
        <v>194</v>
      </c>
      <c r="C62" s="5"/>
      <c r="D62" s="5"/>
      <c r="E62" s="5"/>
      <c r="F62" s="5"/>
      <c r="G62" s="5"/>
      <c r="H62" s="5"/>
      <c r="I62" s="5"/>
      <c r="J62" s="5"/>
      <c r="K62" s="5"/>
    </row>
    <row r="63" spans="1:15" ht="45" x14ac:dyDescent="0.25">
      <c r="A63" s="5" t="s">
        <v>395</v>
      </c>
      <c r="B63" s="8"/>
      <c r="C63" s="5"/>
      <c r="D63" s="5" t="s">
        <v>1266</v>
      </c>
      <c r="E63" s="5"/>
      <c r="F63" s="5"/>
      <c r="G63" s="6" t="s">
        <v>1225</v>
      </c>
      <c r="H63" s="6" t="s">
        <v>1226</v>
      </c>
      <c r="I63" s="6" t="s">
        <v>1014</v>
      </c>
      <c r="J63" s="6" t="s">
        <v>1227</v>
      </c>
      <c r="K63" s="6" t="s">
        <v>1228</v>
      </c>
      <c r="L63" s="7" t="s">
        <v>950</v>
      </c>
      <c r="M63" s="7" t="s">
        <v>1014</v>
      </c>
      <c r="N63" s="7" t="s">
        <v>1014</v>
      </c>
      <c r="O63" s="7" t="s">
        <v>1229</v>
      </c>
    </row>
    <row r="64" spans="1:15" x14ac:dyDescent="0.25">
      <c r="A64" s="5" t="s">
        <v>204</v>
      </c>
      <c r="B64" s="8" t="s">
        <v>1274</v>
      </c>
      <c r="C64" s="5"/>
      <c r="D64" s="5"/>
      <c r="E64" s="5"/>
      <c r="F64" s="5"/>
      <c r="G64" s="5"/>
      <c r="H64" s="5"/>
      <c r="I64" s="5"/>
      <c r="J64" s="5"/>
      <c r="K64" s="5"/>
    </row>
    <row r="65" spans="1:11" x14ac:dyDescent="0.25">
      <c r="A65" s="5" t="s">
        <v>205</v>
      </c>
      <c r="B65" s="8" t="s">
        <v>201</v>
      </c>
      <c r="C65" s="5"/>
      <c r="D65" s="5"/>
      <c r="E65" s="5"/>
      <c r="F65" s="5"/>
      <c r="G65" s="5"/>
      <c r="H65" s="5"/>
      <c r="I65" s="5"/>
      <c r="J65" s="5"/>
      <c r="K65" s="5"/>
    </row>
    <row r="66" spans="1:11" x14ac:dyDescent="0.25">
      <c r="A66" s="5" t="s">
        <v>396</v>
      </c>
      <c r="B66" s="8"/>
      <c r="C66" s="5"/>
      <c r="D66" s="5" t="s">
        <v>1261</v>
      </c>
      <c r="E66" s="5"/>
      <c r="F66" s="5"/>
      <c r="G66" s="5"/>
      <c r="H66" s="5"/>
      <c r="I66" s="5"/>
      <c r="J66" s="5"/>
      <c r="K66" s="5"/>
    </row>
    <row r="67" spans="1:11" x14ac:dyDescent="0.25">
      <c r="A67" s="5" t="s">
        <v>1275</v>
      </c>
      <c r="B67" s="8"/>
      <c r="C67" s="5"/>
      <c r="D67" s="5" t="s">
        <v>1266</v>
      </c>
      <c r="E67" s="5"/>
      <c r="F67" s="5"/>
      <c r="G67" s="5"/>
      <c r="H67" s="5"/>
      <c r="I67" s="5"/>
      <c r="J67" s="5"/>
      <c r="K67" s="5"/>
    </row>
    <row r="68" spans="1:11" x14ac:dyDescent="0.25">
      <c r="A68" s="5" t="s">
        <v>206</v>
      </c>
      <c r="B68" s="5" t="s">
        <v>202</v>
      </c>
      <c r="C68" s="5"/>
      <c r="D68" s="5"/>
      <c r="E68" s="5"/>
      <c r="F68" s="5"/>
      <c r="G68" s="5"/>
      <c r="H68" s="5"/>
      <c r="I68" s="5"/>
      <c r="J68" s="5"/>
      <c r="K68" s="5"/>
    </row>
    <row r="69" spans="1:11" x14ac:dyDescent="0.25">
      <c r="A69" s="5" t="s">
        <v>397</v>
      </c>
      <c r="B69" s="8"/>
      <c r="C69" s="5"/>
      <c r="D69" s="5" t="s">
        <v>1266</v>
      </c>
      <c r="E69" s="5"/>
      <c r="F69" s="5"/>
      <c r="G69" s="5"/>
      <c r="H69" s="5"/>
      <c r="I69" s="5"/>
      <c r="J69" s="5"/>
      <c r="K69" s="5"/>
    </row>
    <row r="70" spans="1:11" x14ac:dyDescent="0.25">
      <c r="A70" s="5" t="s">
        <v>207</v>
      </c>
      <c r="B70" s="5" t="s">
        <v>203</v>
      </c>
      <c r="C70" s="5"/>
      <c r="D70" s="5"/>
      <c r="E70" s="5"/>
      <c r="F70" s="5"/>
      <c r="G70" s="5"/>
      <c r="H70" s="5"/>
      <c r="I70" s="5"/>
      <c r="J70" s="5"/>
      <c r="K70" s="5"/>
    </row>
    <row r="71" spans="1:11" x14ac:dyDescent="0.25">
      <c r="A71" s="5" t="s">
        <v>398</v>
      </c>
      <c r="B71" s="8"/>
      <c r="C71" s="5"/>
      <c r="D71" s="5" t="s">
        <v>1266</v>
      </c>
      <c r="E71" s="5"/>
      <c r="F71" s="5"/>
      <c r="G71" s="5"/>
      <c r="H71" s="5"/>
      <c r="I71" s="5"/>
      <c r="J71" s="5"/>
      <c r="K71" s="5"/>
    </row>
    <row r="72" spans="1:11" x14ac:dyDescent="0.25">
      <c r="A72" s="5"/>
      <c r="B72" s="6"/>
      <c r="C72" s="5"/>
      <c r="D72" s="5"/>
      <c r="E72" s="5"/>
      <c r="F72" s="5"/>
      <c r="G72" s="5"/>
      <c r="H72" s="5"/>
      <c r="I72" s="5"/>
      <c r="J72" s="5"/>
      <c r="K72" s="5"/>
    </row>
    <row r="73" spans="1:11" x14ac:dyDescent="0.25">
      <c r="A73" s="5"/>
      <c r="B73" s="5"/>
      <c r="C73" s="5"/>
      <c r="D73" s="5"/>
      <c r="E73" s="5"/>
      <c r="F73" s="5"/>
      <c r="G73" s="5"/>
      <c r="H73" s="5"/>
      <c r="I73" s="5"/>
      <c r="J73" s="5"/>
      <c r="K73" s="5"/>
    </row>
    <row r="74" spans="1:11" x14ac:dyDescent="0.25">
      <c r="A74" s="5"/>
      <c r="B74" s="5"/>
      <c r="C74" s="5"/>
      <c r="D74" s="5"/>
      <c r="E74" s="5"/>
      <c r="F74" s="5"/>
      <c r="G74" s="5"/>
      <c r="H74" s="5"/>
      <c r="I74" s="5"/>
      <c r="J74" s="5"/>
      <c r="K74" s="5"/>
    </row>
    <row r="75" spans="1:11" x14ac:dyDescent="0.25">
      <c r="A75" s="5"/>
      <c r="B75" s="5"/>
      <c r="C75" s="5"/>
      <c r="D75" s="5"/>
      <c r="E75" s="5"/>
      <c r="F75" s="5"/>
      <c r="G75" s="5"/>
      <c r="H75" s="5"/>
      <c r="I75" s="5"/>
      <c r="J75" s="5"/>
      <c r="K75" s="5"/>
    </row>
    <row r="76" spans="1:11" x14ac:dyDescent="0.25">
      <c r="A76" s="5"/>
      <c r="B76" s="5"/>
      <c r="C76" s="5"/>
      <c r="D76" s="5"/>
      <c r="E76" s="5"/>
      <c r="F76" s="5"/>
      <c r="G76" s="5"/>
      <c r="H76" s="5"/>
      <c r="I76" s="5"/>
      <c r="J76" s="5"/>
      <c r="K76" s="5"/>
    </row>
    <row r="77" spans="1:11" x14ac:dyDescent="0.25">
      <c r="A77" s="5"/>
      <c r="B77" s="5"/>
      <c r="C77" s="5"/>
      <c r="D77" s="5"/>
      <c r="E77" s="5"/>
      <c r="F77" s="5"/>
      <c r="G77" s="5"/>
      <c r="H77" s="5"/>
      <c r="I77" s="5"/>
      <c r="J77" s="5"/>
      <c r="K77" s="5"/>
    </row>
    <row r="78" spans="1:11" x14ac:dyDescent="0.25">
      <c r="A78" s="5"/>
      <c r="B78" s="5"/>
      <c r="C78" s="5"/>
      <c r="D78" s="5"/>
      <c r="E78" s="5"/>
      <c r="F78" s="5"/>
      <c r="G78" s="5"/>
      <c r="H78" s="5"/>
      <c r="I78" s="5"/>
      <c r="J78" s="5"/>
      <c r="K78" s="5"/>
    </row>
    <row r="79" spans="1:11" x14ac:dyDescent="0.25">
      <c r="A79" s="5"/>
      <c r="B79" s="5"/>
      <c r="C79" s="5"/>
      <c r="D79" s="5"/>
      <c r="E79" s="5"/>
      <c r="F79" s="5"/>
      <c r="G79" s="5"/>
      <c r="H79" s="5"/>
      <c r="I79" s="5"/>
      <c r="J79" s="5"/>
      <c r="K79" s="5"/>
    </row>
    <row r="80" spans="1:11" x14ac:dyDescent="0.25">
      <c r="A80" s="5"/>
      <c r="B80" s="5"/>
      <c r="C80" s="5"/>
      <c r="D80" s="5"/>
      <c r="E80" s="5"/>
      <c r="F80" s="5"/>
      <c r="G80" s="5"/>
      <c r="H80" s="5"/>
      <c r="I80" s="5"/>
      <c r="J80" s="5"/>
      <c r="K80" s="5"/>
    </row>
    <row r="81" spans="1:11" x14ac:dyDescent="0.25">
      <c r="A81" s="5"/>
      <c r="B81" s="5"/>
      <c r="C81" s="5"/>
      <c r="D81" s="5"/>
      <c r="E81" s="5"/>
      <c r="F81" s="5"/>
      <c r="G81" s="5"/>
      <c r="H81" s="5"/>
      <c r="I81" s="5"/>
      <c r="J81" s="5"/>
      <c r="K81" s="5"/>
    </row>
    <row r="82" spans="1:11" x14ac:dyDescent="0.25">
      <c r="A82" s="5"/>
      <c r="B82" s="5"/>
      <c r="C82" s="5"/>
      <c r="D82" s="5"/>
      <c r="E82" s="5"/>
      <c r="F82" s="5"/>
      <c r="G82" s="5"/>
      <c r="H82" s="5"/>
      <c r="I82" s="5"/>
      <c r="J82" s="5"/>
      <c r="K82" s="5"/>
    </row>
    <row r="83" spans="1:11" x14ac:dyDescent="0.25">
      <c r="A83" s="5"/>
      <c r="B83" s="5"/>
      <c r="C83" s="5"/>
      <c r="D83" s="5"/>
      <c r="E83" s="5"/>
      <c r="F83" s="5"/>
      <c r="G83" s="5"/>
      <c r="H83" s="5"/>
      <c r="I83" s="5"/>
      <c r="J83" s="5"/>
      <c r="K83" s="5"/>
    </row>
    <row r="84" spans="1:11" x14ac:dyDescent="0.25">
      <c r="A84" s="5"/>
      <c r="B84" s="5"/>
      <c r="C84" s="5"/>
      <c r="D84" s="5"/>
      <c r="E84" s="5"/>
      <c r="F84" s="5"/>
      <c r="G84" s="5"/>
      <c r="H84" s="5"/>
      <c r="I84" s="5"/>
      <c r="J84" s="5"/>
      <c r="K84" s="5"/>
    </row>
    <row r="85" spans="1:11" x14ac:dyDescent="0.25">
      <c r="A85" s="5"/>
      <c r="B85" s="5"/>
      <c r="C85" s="5"/>
      <c r="D85" s="5"/>
      <c r="E85" s="5"/>
      <c r="F85" s="5"/>
      <c r="G85" s="5"/>
      <c r="H85" s="5"/>
      <c r="I85" s="5"/>
      <c r="J85" s="5"/>
      <c r="K85" s="5"/>
    </row>
    <row r="86" spans="1:11" x14ac:dyDescent="0.25">
      <c r="A86" s="5"/>
      <c r="B86" s="5"/>
      <c r="C86" s="5"/>
      <c r="D86" s="5"/>
      <c r="E86" s="5"/>
      <c r="F86" s="5"/>
      <c r="G86" s="5"/>
      <c r="H86" s="5"/>
      <c r="I86" s="5"/>
      <c r="J86" s="5"/>
      <c r="K86" s="5"/>
    </row>
    <row r="87" spans="1:11" x14ac:dyDescent="0.25">
      <c r="A87" s="5"/>
      <c r="B87" s="5"/>
      <c r="C87" s="5"/>
      <c r="D87" s="5"/>
      <c r="E87" s="5"/>
      <c r="F87" s="5"/>
      <c r="G87" s="5"/>
      <c r="H87" s="5"/>
      <c r="I87" s="5"/>
      <c r="J87" s="5"/>
      <c r="K87" s="5"/>
    </row>
    <row r="88" spans="1:11" x14ac:dyDescent="0.25">
      <c r="A88" s="5"/>
      <c r="B88" s="5"/>
      <c r="C88" s="5"/>
      <c r="D88" s="5"/>
      <c r="E88" s="5"/>
      <c r="F88" s="5"/>
      <c r="G88" s="5"/>
      <c r="H88" s="5"/>
      <c r="I88" s="5"/>
      <c r="J88" s="5"/>
      <c r="K88" s="5"/>
    </row>
    <row r="89" spans="1:11" x14ac:dyDescent="0.25">
      <c r="A89" s="5"/>
      <c r="B89" s="5"/>
      <c r="C89" s="5"/>
      <c r="D89" s="5"/>
      <c r="E89" s="5"/>
      <c r="F89" s="5"/>
      <c r="G89" s="5"/>
      <c r="H89" s="5"/>
      <c r="I89" s="5"/>
      <c r="J89" s="5"/>
      <c r="K89" s="5"/>
    </row>
    <row r="90" spans="1:11" x14ac:dyDescent="0.25">
      <c r="A90" s="5"/>
      <c r="B90" s="5"/>
      <c r="C90" s="5"/>
      <c r="D90" s="5"/>
      <c r="E90" s="5"/>
      <c r="F90" s="5"/>
      <c r="G90" s="5"/>
      <c r="H90" s="5"/>
      <c r="I90" s="5"/>
      <c r="J90" s="5"/>
      <c r="K90" s="5"/>
    </row>
    <row r="91" spans="1:11" x14ac:dyDescent="0.25">
      <c r="A91" s="5"/>
      <c r="B91" s="5"/>
      <c r="C91" s="5"/>
      <c r="D91" s="5"/>
      <c r="E91" s="5"/>
      <c r="F91" s="5"/>
      <c r="G91" s="5"/>
      <c r="H91" s="5"/>
      <c r="I91" s="5"/>
      <c r="J91" s="5"/>
      <c r="K91" s="5"/>
    </row>
    <row r="92" spans="1:11" x14ac:dyDescent="0.25">
      <c r="A92" s="5"/>
      <c r="B92" s="5"/>
      <c r="C92" s="5"/>
      <c r="D92" s="5"/>
      <c r="E92" s="5"/>
      <c r="F92" s="5"/>
      <c r="G92" s="5"/>
      <c r="H92" s="5"/>
      <c r="I92" s="5"/>
      <c r="J92" s="5"/>
      <c r="K92" s="5"/>
    </row>
    <row r="93" spans="1:11" x14ac:dyDescent="0.25">
      <c r="A93" s="5"/>
      <c r="B93" s="5"/>
      <c r="C93" s="5"/>
      <c r="D93" s="5"/>
      <c r="E93" s="5"/>
      <c r="F93" s="5"/>
      <c r="G93" s="5"/>
      <c r="H93" s="5"/>
      <c r="I93" s="5"/>
      <c r="J93" s="5"/>
      <c r="K93" s="5"/>
    </row>
    <row r="94" spans="1:11" x14ac:dyDescent="0.25">
      <c r="A94" s="5"/>
      <c r="B94" s="5"/>
      <c r="C94" s="5"/>
      <c r="D94" s="5"/>
      <c r="E94" s="5"/>
      <c r="F94" s="5"/>
      <c r="G94" s="5"/>
      <c r="H94" s="5"/>
      <c r="I94" s="5"/>
      <c r="J94" s="5"/>
      <c r="K94" s="5"/>
    </row>
    <row r="95" spans="1:11" x14ac:dyDescent="0.25">
      <c r="A95" s="5"/>
      <c r="B95" s="5"/>
      <c r="C95" s="5"/>
      <c r="D95" s="5"/>
      <c r="E95" s="5"/>
      <c r="F95" s="5"/>
      <c r="G95" s="5"/>
      <c r="H95" s="5"/>
      <c r="I95" s="5"/>
      <c r="J95" s="5"/>
      <c r="K95" s="5"/>
    </row>
  </sheetData>
  <mergeCells count="2">
    <mergeCell ref="G1:J1"/>
    <mergeCell ref="K1:O1"/>
  </mergeCells>
  <pageMargins left="0.25" right="0.25" top="0.75" bottom="0.75" header="0.3" footer="0.3"/>
  <pageSetup paperSize="3"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3"/>
  <sheetViews>
    <sheetView showGridLines="0" view="pageBreakPreview" zoomScale="60" zoomScaleNormal="60" workbookViewId="0">
      <pane xSplit="4" ySplit="3" topLeftCell="E4" activePane="bottomRight" state="frozen"/>
      <selection pane="topRight" activeCell="E1" sqref="E1"/>
      <selection pane="bottomLeft" activeCell="A6" sqref="A6"/>
      <selection pane="bottomRight"/>
    </sheetView>
  </sheetViews>
  <sheetFormatPr defaultRowHeight="15" x14ac:dyDescent="0.25"/>
  <cols>
    <col min="1" max="1" width="12.7109375" style="223" customWidth="1"/>
    <col min="2" max="2" width="25.7109375" style="88" customWidth="1"/>
    <col min="3" max="3" width="30.28515625" style="88" bestFit="1" customWidth="1"/>
    <col min="4" max="4" width="17.5703125" style="88" customWidth="1"/>
    <col min="5" max="5" width="28.140625" style="88" bestFit="1" customWidth="1"/>
    <col min="6" max="6" width="11.42578125" style="88" customWidth="1"/>
    <col min="7" max="7" width="25" style="88" customWidth="1"/>
    <col min="8" max="8" width="29" style="88" customWidth="1"/>
    <col min="9" max="9" width="21.28515625" style="88" customWidth="1"/>
    <col min="10" max="10" width="15.7109375" style="88" bestFit="1" customWidth="1"/>
    <col min="11" max="11" width="19.7109375" style="362" bestFit="1" customWidth="1"/>
    <col min="12" max="12" width="14.85546875" style="145" customWidth="1"/>
    <col min="13" max="13" width="15.5703125" style="88" customWidth="1"/>
    <col min="14" max="16" width="16" style="88" customWidth="1"/>
    <col min="17" max="17" width="14.140625" style="88" customWidth="1"/>
    <col min="18" max="21" width="16" style="88" customWidth="1"/>
    <col min="22" max="22" width="13.7109375" style="88" customWidth="1"/>
    <col min="23" max="27" width="14.5703125" style="88" customWidth="1"/>
    <col min="28" max="28" width="19.28515625" style="88" customWidth="1"/>
    <col min="29" max="29" width="17.85546875" style="88" customWidth="1"/>
    <col min="30" max="31" width="16" style="88" customWidth="1"/>
    <col min="32" max="32" width="18.5703125" style="222" customWidth="1"/>
    <col min="33" max="33" width="21.5703125" style="222" customWidth="1"/>
    <col min="34" max="34" width="9.140625" style="222" customWidth="1"/>
    <col min="35" max="35" width="13.28515625" style="356" bestFit="1" customWidth="1"/>
    <col min="36" max="36" width="53" style="222" customWidth="1"/>
    <col min="37" max="16384" width="9.140625" style="222"/>
  </cols>
  <sheetData>
    <row r="1" spans="1:36" ht="60" x14ac:dyDescent="0.25">
      <c r="A1" s="258" t="s">
        <v>1690</v>
      </c>
      <c r="B1" s="258" t="s">
        <v>3823</v>
      </c>
      <c r="C1" s="437" t="s">
        <v>2202</v>
      </c>
      <c r="D1" s="437"/>
      <c r="E1" s="144"/>
      <c r="F1" s="144"/>
      <c r="G1" s="144"/>
      <c r="H1" s="144"/>
      <c r="I1" s="144"/>
      <c r="J1" s="144"/>
      <c r="K1" s="355"/>
      <c r="L1" s="144"/>
      <c r="M1" s="144"/>
      <c r="N1" s="144"/>
      <c r="O1" s="144"/>
      <c r="P1" s="144"/>
      <c r="Q1" s="144"/>
      <c r="R1" s="144"/>
      <c r="S1" s="144"/>
      <c r="T1" s="144"/>
      <c r="U1" s="144"/>
      <c r="V1" s="144"/>
      <c r="W1" s="144"/>
      <c r="X1" s="144"/>
      <c r="Y1" s="144"/>
      <c r="Z1" s="144"/>
      <c r="AA1" s="144"/>
      <c r="AB1" s="144"/>
      <c r="AC1" s="144"/>
      <c r="AD1" s="144"/>
      <c r="AE1" s="144"/>
      <c r="AF1" s="144"/>
      <c r="AG1" s="144"/>
      <c r="AH1" s="144"/>
      <c r="AI1" s="355"/>
      <c r="AJ1" s="144"/>
    </row>
    <row r="2" spans="1:36" x14ac:dyDescent="0.25">
      <c r="A2" s="222"/>
      <c r="B2" s="222"/>
      <c r="C2" s="222"/>
      <c r="D2" s="222"/>
      <c r="E2" s="222"/>
      <c r="F2" s="222"/>
      <c r="G2" s="438" t="s">
        <v>5</v>
      </c>
      <c r="H2" s="438"/>
      <c r="I2" s="438"/>
      <c r="J2" s="438"/>
      <c r="K2" s="355"/>
      <c r="L2" s="144"/>
      <c r="M2" s="440" t="s">
        <v>6</v>
      </c>
      <c r="N2" s="440"/>
      <c r="O2" s="440"/>
      <c r="P2" s="440"/>
      <c r="Q2" s="440"/>
      <c r="R2" s="440"/>
      <c r="S2" s="441" t="s">
        <v>2873</v>
      </c>
      <c r="T2" s="441"/>
      <c r="U2" s="441"/>
      <c r="V2" s="441"/>
      <c r="W2" s="441"/>
      <c r="X2" s="441"/>
      <c r="Y2" s="441"/>
      <c r="Z2" s="441"/>
      <c r="AA2" s="441"/>
      <c r="AB2" s="441"/>
      <c r="AC2" s="439" t="s">
        <v>2874</v>
      </c>
      <c r="AD2" s="439"/>
      <c r="AE2" s="439"/>
      <c r="AF2" s="144"/>
    </row>
    <row r="3" spans="1:36" s="151" customFormat="1" ht="45.75" thickBot="1" x14ac:dyDescent="0.3">
      <c r="A3" s="147" t="s">
        <v>0</v>
      </c>
      <c r="B3" s="148" t="s">
        <v>2</v>
      </c>
      <c r="C3" s="148" t="s">
        <v>1</v>
      </c>
      <c r="D3" s="148" t="s">
        <v>287</v>
      </c>
      <c r="E3" s="148" t="s">
        <v>208</v>
      </c>
      <c r="F3" s="149" t="s">
        <v>7</v>
      </c>
      <c r="G3" s="305" t="s">
        <v>4</v>
      </c>
      <c r="H3" s="305" t="s">
        <v>284</v>
      </c>
      <c r="I3" s="305" t="s">
        <v>285</v>
      </c>
      <c r="J3" s="305" t="s">
        <v>286</v>
      </c>
      <c r="K3" s="137" t="s">
        <v>8</v>
      </c>
      <c r="L3" s="149" t="s">
        <v>2842</v>
      </c>
      <c r="M3" s="302" t="s">
        <v>289</v>
      </c>
      <c r="N3" s="302" t="s">
        <v>2839</v>
      </c>
      <c r="O3" s="302" t="s">
        <v>2865</v>
      </c>
      <c r="P3" s="302" t="s">
        <v>2866</v>
      </c>
      <c r="Q3" s="302" t="s">
        <v>2877</v>
      </c>
      <c r="R3" s="302" t="s">
        <v>2878</v>
      </c>
      <c r="S3" s="324" t="s">
        <v>2849</v>
      </c>
      <c r="T3" s="324" t="s">
        <v>2868</v>
      </c>
      <c r="U3" s="324" t="s">
        <v>2870</v>
      </c>
      <c r="V3" s="324" t="s">
        <v>291</v>
      </c>
      <c r="W3" s="324" t="s">
        <v>292</v>
      </c>
      <c r="X3" s="324" t="s">
        <v>2888</v>
      </c>
      <c r="Y3" s="324" t="s">
        <v>2871</v>
      </c>
      <c r="Z3" s="324" t="s">
        <v>2889</v>
      </c>
      <c r="AA3" s="324" t="s">
        <v>292</v>
      </c>
      <c r="AB3" s="324" t="s">
        <v>2884</v>
      </c>
      <c r="AC3" s="304" t="s">
        <v>2859</v>
      </c>
      <c r="AD3" s="304" t="s">
        <v>2860</v>
      </c>
      <c r="AE3" s="304" t="s">
        <v>2861</v>
      </c>
      <c r="AF3" s="148" t="s">
        <v>916</v>
      </c>
      <c r="AG3" s="148" t="s">
        <v>1554</v>
      </c>
      <c r="AH3" s="148" t="s">
        <v>2357</v>
      </c>
      <c r="AI3" s="149" t="s">
        <v>3843</v>
      </c>
      <c r="AJ3" s="149" t="s">
        <v>3538</v>
      </c>
    </row>
    <row r="4" spans="1:36" s="152" customFormat="1" x14ac:dyDescent="0.25">
      <c r="A4" s="330" t="s">
        <v>33</v>
      </c>
      <c r="B4" s="277" t="s">
        <v>30</v>
      </c>
      <c r="C4" s="277"/>
      <c r="D4" s="277"/>
      <c r="E4" s="331"/>
      <c r="F4" s="331"/>
      <c r="G4" s="331"/>
      <c r="H4" s="331"/>
      <c r="I4" s="331"/>
      <c r="J4" s="331"/>
      <c r="K4" s="349"/>
      <c r="L4" s="331"/>
      <c r="M4" s="331"/>
      <c r="N4" s="331"/>
      <c r="O4" s="331"/>
      <c r="P4" s="331"/>
      <c r="Q4" s="331"/>
      <c r="R4" s="331"/>
      <c r="S4" s="331"/>
      <c r="T4" s="331"/>
      <c r="U4" s="331"/>
      <c r="V4" s="331"/>
      <c r="W4" s="331"/>
      <c r="X4" s="331"/>
      <c r="Y4" s="331"/>
      <c r="Z4" s="331"/>
      <c r="AA4" s="331"/>
      <c r="AB4" s="331"/>
      <c r="AC4" s="331"/>
      <c r="AD4" s="331"/>
      <c r="AE4" s="331"/>
      <c r="AF4" s="331"/>
      <c r="AG4" s="331"/>
      <c r="AH4" s="331"/>
      <c r="AI4" s="357"/>
      <c r="AJ4" s="332"/>
    </row>
    <row r="5" spans="1:36" s="154" customFormat="1" ht="30" x14ac:dyDescent="0.25">
      <c r="A5" s="272" t="s">
        <v>34</v>
      </c>
      <c r="B5" s="273" t="s">
        <v>293</v>
      </c>
      <c r="C5" s="273"/>
      <c r="D5" s="273"/>
      <c r="E5" s="333"/>
      <c r="F5" s="333"/>
      <c r="G5" s="333"/>
      <c r="H5" s="333"/>
      <c r="I5" s="333"/>
      <c r="J5" s="333"/>
      <c r="K5" s="291"/>
      <c r="L5" s="333"/>
      <c r="M5" s="333"/>
      <c r="N5" s="333"/>
      <c r="O5" s="333"/>
      <c r="P5" s="333"/>
      <c r="Q5" s="333"/>
      <c r="R5" s="333"/>
      <c r="S5" s="333"/>
      <c r="T5" s="333"/>
      <c r="U5" s="333"/>
      <c r="V5" s="333"/>
      <c r="W5" s="333"/>
      <c r="X5" s="333"/>
      <c r="Y5" s="333"/>
      <c r="Z5" s="333"/>
      <c r="AA5" s="333"/>
      <c r="AB5" s="333"/>
      <c r="AC5" s="333"/>
      <c r="AD5" s="333"/>
      <c r="AE5" s="333"/>
      <c r="AF5" s="333"/>
      <c r="AG5" s="333"/>
      <c r="AH5" s="333"/>
      <c r="AI5" s="358"/>
      <c r="AJ5" s="334"/>
    </row>
    <row r="6" spans="1:36" s="154" customFormat="1" x14ac:dyDescent="0.25">
      <c r="A6" s="272" t="s">
        <v>35</v>
      </c>
      <c r="B6" s="273" t="s">
        <v>917</v>
      </c>
      <c r="C6" s="273"/>
      <c r="D6" s="273"/>
      <c r="E6" s="333"/>
      <c r="F6" s="333"/>
      <c r="G6" s="333"/>
      <c r="H6" s="333"/>
      <c r="I6" s="333"/>
      <c r="J6" s="333"/>
      <c r="K6" s="291"/>
      <c r="L6" s="333"/>
      <c r="M6" s="333"/>
      <c r="N6" s="333"/>
      <c r="O6" s="333"/>
      <c r="P6" s="333"/>
      <c r="Q6" s="333"/>
      <c r="R6" s="333"/>
      <c r="S6" s="333"/>
      <c r="T6" s="333"/>
      <c r="U6" s="333"/>
      <c r="V6" s="333"/>
      <c r="W6" s="333"/>
      <c r="X6" s="333"/>
      <c r="Y6" s="333"/>
      <c r="Z6" s="333"/>
      <c r="AA6" s="333"/>
      <c r="AB6" s="333"/>
      <c r="AC6" s="333"/>
      <c r="AD6" s="333"/>
      <c r="AE6" s="333"/>
      <c r="AF6" s="333"/>
      <c r="AG6" s="333"/>
      <c r="AH6" s="333"/>
      <c r="AI6" s="358"/>
      <c r="AJ6" s="334"/>
    </row>
    <row r="7" spans="1:36" s="154" customFormat="1" ht="120" x14ac:dyDescent="0.25">
      <c r="A7" s="272" t="s">
        <v>140</v>
      </c>
      <c r="B7" s="273"/>
      <c r="C7" s="273"/>
      <c r="D7" s="273" t="s">
        <v>141</v>
      </c>
      <c r="E7" s="273" t="s">
        <v>2353</v>
      </c>
      <c r="F7" s="273" t="s">
        <v>919</v>
      </c>
      <c r="G7" s="273" t="s">
        <v>920</v>
      </c>
      <c r="H7" s="273" t="s">
        <v>2354</v>
      </c>
      <c r="I7" s="273" t="s">
        <v>1555</v>
      </c>
      <c r="J7" s="273" t="s">
        <v>921</v>
      </c>
      <c r="K7" s="291" t="s">
        <v>23</v>
      </c>
      <c r="L7" s="282" t="s">
        <v>3095</v>
      </c>
      <c r="M7" s="273" t="s">
        <v>923</v>
      </c>
      <c r="N7" s="273" t="s">
        <v>2355</v>
      </c>
      <c r="O7" s="273"/>
      <c r="P7" s="273"/>
      <c r="Q7" s="273"/>
      <c r="R7" s="273"/>
      <c r="S7" s="282" t="s">
        <v>4</v>
      </c>
      <c r="T7" s="282" t="s">
        <v>3530</v>
      </c>
      <c r="U7" s="282" t="s">
        <v>3531</v>
      </c>
      <c r="V7" s="273"/>
      <c r="W7" s="273"/>
      <c r="X7" s="273"/>
      <c r="Y7" s="273"/>
      <c r="Z7" s="273"/>
      <c r="AA7" s="273"/>
      <c r="AB7" s="273"/>
      <c r="AC7" s="291"/>
      <c r="AD7" s="301" t="s">
        <v>3186</v>
      </c>
      <c r="AE7" s="291"/>
      <c r="AF7" s="283" t="s">
        <v>2356</v>
      </c>
      <c r="AG7" s="273"/>
      <c r="AH7" s="273"/>
      <c r="AI7" s="358"/>
      <c r="AJ7" s="280"/>
    </row>
    <row r="8" spans="1:36" s="154" customFormat="1" ht="120" x14ac:dyDescent="0.25">
      <c r="A8" s="272" t="s">
        <v>144</v>
      </c>
      <c r="B8" s="273"/>
      <c r="C8" s="273"/>
      <c r="D8" s="273" t="s">
        <v>925</v>
      </c>
      <c r="E8" s="273" t="s">
        <v>2358</v>
      </c>
      <c r="F8" s="273"/>
      <c r="G8" s="273" t="s">
        <v>2359</v>
      </c>
      <c r="H8" s="273" t="s">
        <v>2360</v>
      </c>
      <c r="I8" s="273" t="s">
        <v>927</v>
      </c>
      <c r="J8" s="273" t="s">
        <v>921</v>
      </c>
      <c r="K8" s="291" t="s">
        <v>23</v>
      </c>
      <c r="L8" s="282" t="s">
        <v>3095</v>
      </c>
      <c r="M8" s="273" t="s">
        <v>923</v>
      </c>
      <c r="N8" s="273" t="s">
        <v>1556</v>
      </c>
      <c r="O8" s="273"/>
      <c r="P8" s="273"/>
      <c r="Q8" s="273"/>
      <c r="R8" s="273"/>
      <c r="S8" s="282" t="s">
        <v>4</v>
      </c>
      <c r="T8" s="282" t="s">
        <v>3530</v>
      </c>
      <c r="U8" s="282" t="s">
        <v>3531</v>
      </c>
      <c r="V8" s="273"/>
      <c r="W8" s="273"/>
      <c r="X8" s="273"/>
      <c r="Y8" s="273"/>
      <c r="Z8" s="273"/>
      <c r="AA8" s="273"/>
      <c r="AB8" s="273"/>
      <c r="AC8" s="291"/>
      <c r="AD8" s="301" t="s">
        <v>3186</v>
      </c>
      <c r="AE8" s="291"/>
      <c r="AF8" s="273" t="s">
        <v>1558</v>
      </c>
      <c r="AG8" s="273"/>
      <c r="AH8" s="273"/>
      <c r="AI8" s="358"/>
      <c r="AJ8" s="280"/>
    </row>
    <row r="9" spans="1:36" s="154" customFormat="1" ht="120" x14ac:dyDescent="0.25">
      <c r="A9" s="272" t="s">
        <v>1624</v>
      </c>
      <c r="B9" s="282" t="s">
        <v>3537</v>
      </c>
      <c r="C9" s="273"/>
      <c r="D9" s="273" t="s">
        <v>1559</v>
      </c>
      <c r="E9" s="273" t="s">
        <v>2361</v>
      </c>
      <c r="F9" s="273"/>
      <c r="G9" s="273" t="s">
        <v>2362</v>
      </c>
      <c r="H9" s="273" t="s">
        <v>2365</v>
      </c>
      <c r="I9" s="273" t="s">
        <v>927</v>
      </c>
      <c r="J9" s="273" t="s">
        <v>921</v>
      </c>
      <c r="K9" s="291" t="s">
        <v>23</v>
      </c>
      <c r="L9" s="282" t="s">
        <v>3095</v>
      </c>
      <c r="M9" s="273" t="s">
        <v>923</v>
      </c>
      <c r="N9" s="273" t="s">
        <v>1560</v>
      </c>
      <c r="O9" s="273"/>
      <c r="P9" s="273"/>
      <c r="Q9" s="273"/>
      <c r="R9" s="273"/>
      <c r="S9" s="282" t="s">
        <v>4</v>
      </c>
      <c r="T9" s="282" t="s">
        <v>1619</v>
      </c>
      <c r="U9" s="282" t="s">
        <v>3531</v>
      </c>
      <c r="V9" s="273"/>
      <c r="W9" s="273"/>
      <c r="X9" s="273"/>
      <c r="Y9" s="273"/>
      <c r="Z9" s="273"/>
      <c r="AA9" s="273"/>
      <c r="AB9" s="273"/>
      <c r="AC9" s="301" t="s">
        <v>3186</v>
      </c>
      <c r="AD9" s="291"/>
      <c r="AE9" s="291"/>
      <c r="AF9" s="273"/>
      <c r="AG9" s="273" t="s">
        <v>1561</v>
      </c>
      <c r="AH9" s="273"/>
      <c r="AI9" s="358"/>
      <c r="AJ9" s="280"/>
    </row>
    <row r="10" spans="1:36" s="154" customFormat="1" ht="120" x14ac:dyDescent="0.25">
      <c r="A10" s="272" t="s">
        <v>312</v>
      </c>
      <c r="B10" s="273"/>
      <c r="C10" s="273"/>
      <c r="D10" s="273" t="s">
        <v>310</v>
      </c>
      <c r="E10" s="273" t="s">
        <v>1562</v>
      </c>
      <c r="F10" s="273"/>
      <c r="G10" s="273" t="s">
        <v>931</v>
      </c>
      <c r="H10" s="273" t="s">
        <v>2363</v>
      </c>
      <c r="I10" s="273" t="s">
        <v>927</v>
      </c>
      <c r="J10" s="273" t="s">
        <v>921</v>
      </c>
      <c r="K10" s="291" t="s">
        <v>23</v>
      </c>
      <c r="L10" s="282" t="s">
        <v>3095</v>
      </c>
      <c r="M10" s="273" t="s">
        <v>923</v>
      </c>
      <c r="N10" s="273" t="s">
        <v>1556</v>
      </c>
      <c r="O10" s="273"/>
      <c r="P10" s="273"/>
      <c r="Q10" s="273"/>
      <c r="R10" s="273"/>
      <c r="S10" s="282" t="s">
        <v>4</v>
      </c>
      <c r="T10" s="282" t="s">
        <v>3530</v>
      </c>
      <c r="U10" s="282" t="s">
        <v>3531</v>
      </c>
      <c r="V10" s="273"/>
      <c r="W10" s="273"/>
      <c r="X10" s="273"/>
      <c r="Y10" s="273"/>
      <c r="Z10" s="273"/>
      <c r="AA10" s="273"/>
      <c r="AB10" s="273"/>
      <c r="AC10" s="291"/>
      <c r="AD10" s="301" t="s">
        <v>3186</v>
      </c>
      <c r="AE10" s="291"/>
      <c r="AF10" s="273"/>
      <c r="AG10" s="273" t="s">
        <v>1563</v>
      </c>
      <c r="AH10" s="273"/>
      <c r="AI10" s="358"/>
      <c r="AJ10" s="280"/>
    </row>
    <row r="11" spans="1:36" s="154" customFormat="1" x14ac:dyDescent="0.25">
      <c r="A11" s="272" t="s">
        <v>313</v>
      </c>
      <c r="B11" s="273" t="s">
        <v>311</v>
      </c>
      <c r="C11" s="273"/>
      <c r="D11" s="273"/>
      <c r="E11" s="273"/>
      <c r="F11" s="273"/>
      <c r="G11" s="273"/>
      <c r="H11" s="273"/>
      <c r="I11" s="273"/>
      <c r="J11" s="273"/>
      <c r="K11" s="291"/>
      <c r="L11" s="273"/>
      <c r="M11" s="273"/>
      <c r="N11" s="273"/>
      <c r="O11" s="273"/>
      <c r="P11" s="273"/>
      <c r="Q11" s="273"/>
      <c r="R11" s="273"/>
      <c r="S11" s="273"/>
      <c r="T11" s="273"/>
      <c r="U11" s="273"/>
      <c r="V11" s="273"/>
      <c r="W11" s="273"/>
      <c r="X11" s="273"/>
      <c r="Y11" s="273"/>
      <c r="Z11" s="273"/>
      <c r="AA11" s="273"/>
      <c r="AB11" s="273"/>
      <c r="AC11" s="291"/>
      <c r="AD11" s="291"/>
      <c r="AE11" s="291"/>
      <c r="AF11" s="273"/>
      <c r="AG11" s="273"/>
      <c r="AH11" s="273"/>
      <c r="AI11" s="358"/>
      <c r="AJ11" s="280"/>
    </row>
    <row r="12" spans="1:36" s="154" customFormat="1" ht="120" x14ac:dyDescent="0.25">
      <c r="A12" s="272" t="s">
        <v>314</v>
      </c>
      <c r="B12" s="273"/>
      <c r="C12" s="273"/>
      <c r="D12" s="273" t="s">
        <v>932</v>
      </c>
      <c r="E12" s="273" t="s">
        <v>2366</v>
      </c>
      <c r="F12" s="273"/>
      <c r="G12" s="273" t="s">
        <v>934</v>
      </c>
      <c r="H12" s="273" t="s">
        <v>1564</v>
      </c>
      <c r="I12" s="273" t="s">
        <v>935</v>
      </c>
      <c r="J12" s="273" t="s">
        <v>921</v>
      </c>
      <c r="K12" s="361" t="s">
        <v>3842</v>
      </c>
      <c r="L12" s="282" t="s">
        <v>3095</v>
      </c>
      <c r="M12" s="273" t="s">
        <v>923</v>
      </c>
      <c r="N12" s="273" t="s">
        <v>1565</v>
      </c>
      <c r="O12" s="273"/>
      <c r="P12" s="273"/>
      <c r="Q12" s="273"/>
      <c r="R12" s="273"/>
      <c r="S12" s="282" t="s">
        <v>4</v>
      </c>
      <c r="T12" s="282" t="s">
        <v>3530</v>
      </c>
      <c r="U12" s="282" t="s">
        <v>3531</v>
      </c>
      <c r="V12" s="273"/>
      <c r="W12" s="273"/>
      <c r="X12" s="273"/>
      <c r="Y12" s="273"/>
      <c r="Z12" s="273"/>
      <c r="AA12" s="273"/>
      <c r="AB12" s="273"/>
      <c r="AC12" s="291"/>
      <c r="AD12" s="301" t="s">
        <v>3186</v>
      </c>
      <c r="AE12" s="291"/>
      <c r="AF12" s="273"/>
      <c r="AG12" s="273"/>
      <c r="AH12" s="273"/>
      <c r="AI12" s="358" t="s">
        <v>3186</v>
      </c>
      <c r="AJ12" s="280"/>
    </row>
    <row r="13" spans="1:36" s="154" customFormat="1" ht="120" x14ac:dyDescent="0.25">
      <c r="A13" s="272" t="s">
        <v>1625</v>
      </c>
      <c r="B13" s="273"/>
      <c r="C13" s="273"/>
      <c r="D13" s="273" t="s">
        <v>936</v>
      </c>
      <c r="E13" s="273" t="s">
        <v>933</v>
      </c>
      <c r="F13" s="273"/>
      <c r="G13" s="273" t="s">
        <v>937</v>
      </c>
      <c r="H13" s="273" t="s">
        <v>1564</v>
      </c>
      <c r="I13" s="273" t="s">
        <v>927</v>
      </c>
      <c r="J13" s="273" t="s">
        <v>921</v>
      </c>
      <c r="K13" s="361" t="s">
        <v>3844</v>
      </c>
      <c r="L13" s="282" t="s">
        <v>3095</v>
      </c>
      <c r="M13" s="273" t="s">
        <v>923</v>
      </c>
      <c r="N13" s="273" t="s">
        <v>1565</v>
      </c>
      <c r="O13" s="273"/>
      <c r="P13" s="273"/>
      <c r="Q13" s="273"/>
      <c r="R13" s="273"/>
      <c r="S13" s="282" t="s">
        <v>4</v>
      </c>
      <c r="T13" s="282" t="s">
        <v>3530</v>
      </c>
      <c r="U13" s="282" t="s">
        <v>3531</v>
      </c>
      <c r="V13" s="273" t="s">
        <v>924</v>
      </c>
      <c r="W13" s="273"/>
      <c r="X13" s="273"/>
      <c r="Y13" s="273"/>
      <c r="Z13" s="273"/>
      <c r="AA13" s="273"/>
      <c r="AB13" s="273"/>
      <c r="AC13" s="291"/>
      <c r="AD13" s="301" t="s">
        <v>3186</v>
      </c>
      <c r="AE13" s="291"/>
      <c r="AF13" s="273"/>
      <c r="AG13" s="273"/>
      <c r="AH13" s="273"/>
      <c r="AI13" s="358" t="s">
        <v>3186</v>
      </c>
      <c r="AJ13" s="280"/>
    </row>
    <row r="14" spans="1:36" s="154" customFormat="1" ht="60" x14ac:dyDescent="0.25">
      <c r="A14" s="272" t="s">
        <v>1566</v>
      </c>
      <c r="B14" s="273"/>
      <c r="C14" s="273"/>
      <c r="D14" s="273" t="s">
        <v>1567</v>
      </c>
      <c r="E14" s="273"/>
      <c r="F14" s="273"/>
      <c r="G14" s="273" t="s">
        <v>1568</v>
      </c>
      <c r="H14" s="273" t="s">
        <v>1569</v>
      </c>
      <c r="I14" s="273" t="s">
        <v>927</v>
      </c>
      <c r="J14" s="360"/>
      <c r="K14" s="291" t="s">
        <v>23</v>
      </c>
      <c r="L14" s="273"/>
      <c r="M14" s="273"/>
      <c r="N14" s="273" t="s">
        <v>1570</v>
      </c>
      <c r="O14" s="273"/>
      <c r="P14" s="273"/>
      <c r="Q14" s="273"/>
      <c r="R14" s="273"/>
      <c r="S14" s="273"/>
      <c r="T14" s="273"/>
      <c r="U14" s="273"/>
      <c r="V14" s="273"/>
      <c r="W14" s="273"/>
      <c r="X14" s="273"/>
      <c r="Y14" s="273"/>
      <c r="Z14" s="273"/>
      <c r="AA14" s="273"/>
      <c r="AB14" s="273"/>
      <c r="AC14" s="291"/>
      <c r="AD14" s="291"/>
      <c r="AE14" s="291"/>
      <c r="AF14" s="273"/>
      <c r="AG14" s="273"/>
      <c r="AH14" s="273"/>
      <c r="AI14" s="358" t="s">
        <v>3186</v>
      </c>
      <c r="AJ14" s="280"/>
    </row>
    <row r="15" spans="1:36" s="154" customFormat="1" x14ac:dyDescent="0.25">
      <c r="A15" s="272"/>
      <c r="B15" s="273"/>
      <c r="C15" s="273"/>
      <c r="D15" s="271" t="s">
        <v>296</v>
      </c>
      <c r="E15" s="273"/>
      <c r="F15" s="273"/>
      <c r="G15" s="273"/>
      <c r="H15" s="273"/>
      <c r="I15" s="273"/>
      <c r="J15" s="273"/>
      <c r="K15" s="291"/>
      <c r="L15" s="273"/>
      <c r="M15" s="273"/>
      <c r="N15" s="273"/>
      <c r="O15" s="273"/>
      <c r="P15" s="273"/>
      <c r="Q15" s="273"/>
      <c r="R15" s="273"/>
      <c r="S15" s="273"/>
      <c r="T15" s="273"/>
      <c r="U15" s="273"/>
      <c r="V15" s="273"/>
      <c r="W15" s="273"/>
      <c r="X15" s="273"/>
      <c r="Y15" s="273"/>
      <c r="Z15" s="273"/>
      <c r="AA15" s="273"/>
      <c r="AB15" s="273"/>
      <c r="AC15" s="291"/>
      <c r="AD15" s="291"/>
      <c r="AE15" s="291"/>
      <c r="AF15" s="273"/>
      <c r="AG15" s="273"/>
      <c r="AH15" s="273"/>
      <c r="AI15" s="358"/>
      <c r="AJ15" s="280"/>
    </row>
    <row r="16" spans="1:36" s="154" customFormat="1" ht="75" x14ac:dyDescent="0.25">
      <c r="A16" s="272"/>
      <c r="B16" s="273"/>
      <c r="C16" s="273"/>
      <c r="D16" s="273" t="s">
        <v>1571</v>
      </c>
      <c r="E16" s="360" t="s">
        <v>2367</v>
      </c>
      <c r="F16" s="273"/>
      <c r="G16" s="273" t="s">
        <v>1572</v>
      </c>
      <c r="H16" s="273" t="s">
        <v>1573</v>
      </c>
      <c r="I16" s="273" t="s">
        <v>1574</v>
      </c>
      <c r="J16" s="273" t="s">
        <v>1014</v>
      </c>
      <c r="K16" s="291"/>
      <c r="L16" s="282" t="s">
        <v>3095</v>
      </c>
      <c r="M16" s="273"/>
      <c r="N16" s="273"/>
      <c r="O16" s="273"/>
      <c r="P16" s="273"/>
      <c r="Q16" s="273"/>
      <c r="R16" s="273"/>
      <c r="S16" s="282" t="s">
        <v>4</v>
      </c>
      <c r="T16" s="282" t="s">
        <v>3540</v>
      </c>
      <c r="U16" s="282" t="s">
        <v>3046</v>
      </c>
      <c r="V16" s="273"/>
      <c r="W16" s="273"/>
      <c r="X16" s="273"/>
      <c r="Y16" s="273"/>
      <c r="Z16" s="273"/>
      <c r="AA16" s="273"/>
      <c r="AB16" s="273"/>
      <c r="AC16" s="301" t="s">
        <v>3186</v>
      </c>
      <c r="AD16" s="291"/>
      <c r="AE16" s="291"/>
      <c r="AF16" s="273"/>
      <c r="AG16" s="273"/>
      <c r="AH16" s="273"/>
      <c r="AI16" s="358" t="s">
        <v>3186</v>
      </c>
      <c r="AJ16" s="335" t="s">
        <v>3541</v>
      </c>
    </row>
    <row r="17" spans="1:36" s="154" customFormat="1" x14ac:dyDescent="0.25">
      <c r="A17" s="272"/>
      <c r="B17" s="273"/>
      <c r="C17" s="273"/>
      <c r="D17" s="271" t="s">
        <v>1575</v>
      </c>
      <c r="E17" s="273"/>
      <c r="F17" s="273"/>
      <c r="G17" s="273"/>
      <c r="H17" s="273"/>
      <c r="I17" s="273"/>
      <c r="J17" s="273"/>
      <c r="K17" s="291"/>
      <c r="L17" s="273"/>
      <c r="M17" s="273"/>
      <c r="N17" s="273"/>
      <c r="O17" s="273"/>
      <c r="P17" s="273"/>
      <c r="Q17" s="273"/>
      <c r="R17" s="273"/>
      <c r="S17" s="273"/>
      <c r="T17" s="273"/>
      <c r="U17" s="273"/>
      <c r="V17" s="273"/>
      <c r="W17" s="273"/>
      <c r="X17" s="273"/>
      <c r="Y17" s="273"/>
      <c r="Z17" s="273"/>
      <c r="AA17" s="273"/>
      <c r="AB17" s="273"/>
      <c r="AC17" s="291"/>
      <c r="AD17" s="291"/>
      <c r="AE17" s="291"/>
      <c r="AF17" s="273"/>
      <c r="AG17" s="273"/>
      <c r="AH17" s="273"/>
      <c r="AI17" s="358"/>
      <c r="AJ17" s="280"/>
    </row>
    <row r="18" spans="1:36" s="154" customFormat="1" ht="75" x14ac:dyDescent="0.25">
      <c r="A18" s="272"/>
      <c r="B18" s="273"/>
      <c r="C18" s="273"/>
      <c r="D18" s="273" t="s">
        <v>1576</v>
      </c>
      <c r="E18" s="273"/>
      <c r="F18" s="273"/>
      <c r="G18" s="273" t="s">
        <v>1577</v>
      </c>
      <c r="H18" s="273" t="s">
        <v>1578</v>
      </c>
      <c r="I18" s="273" t="s">
        <v>927</v>
      </c>
      <c r="J18" s="360"/>
      <c r="K18" s="291" t="s">
        <v>23</v>
      </c>
      <c r="L18" s="282" t="s">
        <v>3163</v>
      </c>
      <c r="M18" s="273"/>
      <c r="N18" s="273"/>
      <c r="O18" s="273"/>
      <c r="P18" s="273"/>
      <c r="Q18" s="273"/>
      <c r="R18" s="273"/>
      <c r="S18" s="282" t="s">
        <v>949</v>
      </c>
      <c r="T18" s="273"/>
      <c r="U18" s="273"/>
      <c r="V18" s="273"/>
      <c r="W18" s="273"/>
      <c r="X18" s="273"/>
      <c r="Y18" s="273"/>
      <c r="Z18" s="273"/>
      <c r="AA18" s="273"/>
      <c r="AB18" s="281" t="s">
        <v>3534</v>
      </c>
      <c r="AC18" s="291"/>
      <c r="AD18" s="291"/>
      <c r="AE18" s="291"/>
      <c r="AF18" s="273"/>
      <c r="AG18" s="273"/>
      <c r="AH18" s="273"/>
      <c r="AI18" s="358" t="s">
        <v>3186</v>
      </c>
      <c r="AJ18" s="335"/>
    </row>
    <row r="19" spans="1:36" s="154" customFormat="1" ht="30" x14ac:dyDescent="0.25">
      <c r="A19" s="272"/>
      <c r="B19" s="273"/>
      <c r="C19" s="273"/>
      <c r="D19" s="271" t="s">
        <v>1579</v>
      </c>
      <c r="E19" s="273"/>
      <c r="F19" s="273"/>
      <c r="G19" s="273"/>
      <c r="H19" s="273"/>
      <c r="I19" s="273"/>
      <c r="J19" s="273"/>
      <c r="K19" s="291"/>
      <c r="L19" s="273"/>
      <c r="M19" s="273"/>
      <c r="N19" s="273"/>
      <c r="O19" s="273"/>
      <c r="P19" s="273"/>
      <c r="Q19" s="273"/>
      <c r="R19" s="273"/>
      <c r="S19" s="273"/>
      <c r="T19" s="273"/>
      <c r="U19" s="273"/>
      <c r="V19" s="273"/>
      <c r="W19" s="273"/>
      <c r="X19" s="273"/>
      <c r="Y19" s="273"/>
      <c r="Z19" s="273"/>
      <c r="AA19" s="273"/>
      <c r="AB19" s="273"/>
      <c r="AC19" s="291"/>
      <c r="AD19" s="291"/>
      <c r="AE19" s="291"/>
      <c r="AF19" s="273"/>
      <c r="AG19" s="273"/>
      <c r="AH19" s="273"/>
      <c r="AI19" s="358"/>
      <c r="AJ19" s="280"/>
    </row>
    <row r="20" spans="1:36" s="154" customFormat="1" ht="30" x14ac:dyDescent="0.25">
      <c r="A20" s="272"/>
      <c r="B20" s="273"/>
      <c r="C20" s="273"/>
      <c r="D20" s="271" t="s">
        <v>1580</v>
      </c>
      <c r="E20" s="273"/>
      <c r="F20" s="273"/>
      <c r="G20" s="273"/>
      <c r="H20" s="273"/>
      <c r="I20" s="273"/>
      <c r="J20" s="273"/>
      <c r="K20" s="291"/>
      <c r="L20" s="273"/>
      <c r="M20" s="273"/>
      <c r="N20" s="273"/>
      <c r="O20" s="273"/>
      <c r="P20" s="273"/>
      <c r="Q20" s="273"/>
      <c r="R20" s="273"/>
      <c r="S20" s="273"/>
      <c r="T20" s="273"/>
      <c r="U20" s="273"/>
      <c r="V20" s="273"/>
      <c r="W20" s="273"/>
      <c r="X20" s="273"/>
      <c r="Y20" s="273"/>
      <c r="Z20" s="273"/>
      <c r="AA20" s="273"/>
      <c r="AB20" s="273"/>
      <c r="AC20" s="291"/>
      <c r="AD20" s="291"/>
      <c r="AE20" s="291"/>
      <c r="AF20" s="273"/>
      <c r="AG20" s="273"/>
      <c r="AH20" s="273"/>
      <c r="AI20" s="358"/>
      <c r="AJ20" s="280"/>
    </row>
    <row r="21" spans="1:36" s="154" customFormat="1" x14ac:dyDescent="0.25">
      <c r="A21" s="272" t="s">
        <v>36</v>
      </c>
      <c r="B21" s="273" t="s">
        <v>938</v>
      </c>
      <c r="C21" s="273"/>
      <c r="D21" s="273"/>
      <c r="E21" s="273"/>
      <c r="F21" s="273"/>
      <c r="G21" s="273"/>
      <c r="H21" s="273"/>
      <c r="I21" s="273"/>
      <c r="J21" s="273"/>
      <c r="K21" s="291"/>
      <c r="L21" s="273"/>
      <c r="M21" s="273"/>
      <c r="N21" s="273"/>
      <c r="O21" s="273"/>
      <c r="P21" s="273"/>
      <c r="Q21" s="273"/>
      <c r="R21" s="273"/>
      <c r="S21" s="273"/>
      <c r="T21" s="273"/>
      <c r="U21" s="273"/>
      <c r="V21" s="273"/>
      <c r="W21" s="273"/>
      <c r="X21" s="273"/>
      <c r="Y21" s="273"/>
      <c r="Z21" s="273"/>
      <c r="AA21" s="273"/>
      <c r="AB21" s="273"/>
      <c r="AC21" s="291"/>
      <c r="AD21" s="291"/>
      <c r="AE21" s="291"/>
      <c r="AF21" s="273"/>
      <c r="AG21" s="273"/>
      <c r="AH21" s="273"/>
      <c r="AI21" s="358"/>
      <c r="AJ21" s="280"/>
    </row>
    <row r="22" spans="1:36" s="154" customFormat="1" ht="105" x14ac:dyDescent="0.25">
      <c r="A22" s="272" t="s">
        <v>305</v>
      </c>
      <c r="B22" s="273"/>
      <c r="C22" s="273"/>
      <c r="D22" s="273" t="s">
        <v>141</v>
      </c>
      <c r="E22" s="273" t="s">
        <v>2353</v>
      </c>
      <c r="F22" s="273" t="s">
        <v>919</v>
      </c>
      <c r="G22" s="273" t="s">
        <v>920</v>
      </c>
      <c r="H22" s="273" t="s">
        <v>2364</v>
      </c>
      <c r="I22" s="273" t="s">
        <v>1555</v>
      </c>
      <c r="J22" s="273" t="s">
        <v>940</v>
      </c>
      <c r="K22" s="291" t="s">
        <v>23</v>
      </c>
      <c r="L22" s="282" t="s">
        <v>3095</v>
      </c>
      <c r="M22" s="273" t="s">
        <v>923</v>
      </c>
      <c r="N22" s="273" t="s">
        <v>941</v>
      </c>
      <c r="O22" s="273"/>
      <c r="P22" s="273"/>
      <c r="Q22" s="273"/>
      <c r="R22" s="273"/>
      <c r="S22" s="282" t="s">
        <v>4</v>
      </c>
      <c r="T22" s="282" t="s">
        <v>3533</v>
      </c>
      <c r="U22" s="282" t="s">
        <v>3531</v>
      </c>
      <c r="V22" s="273"/>
      <c r="W22" s="273"/>
      <c r="X22" s="273"/>
      <c r="Y22" s="273"/>
      <c r="Z22" s="273"/>
      <c r="AA22" s="273"/>
      <c r="AB22" s="273"/>
      <c r="AC22" s="291"/>
      <c r="AD22" s="291"/>
      <c r="AE22" s="291"/>
      <c r="AF22" s="273" t="s">
        <v>1557</v>
      </c>
      <c r="AG22" s="273"/>
      <c r="AH22" s="273"/>
      <c r="AI22" s="358"/>
      <c r="AJ22" s="280"/>
    </row>
    <row r="23" spans="1:36" s="154" customFormat="1" ht="90" x14ac:dyDescent="0.25">
      <c r="A23" s="272" t="s">
        <v>306</v>
      </c>
      <c r="B23" s="273"/>
      <c r="C23" s="273"/>
      <c r="D23" s="273" t="s">
        <v>2370</v>
      </c>
      <c r="E23" s="273" t="s">
        <v>2358</v>
      </c>
      <c r="F23" s="273"/>
      <c r="G23" s="273" t="s">
        <v>2371</v>
      </c>
      <c r="H23" s="273" t="s">
        <v>2369</v>
      </c>
      <c r="I23" s="273" t="s">
        <v>927</v>
      </c>
      <c r="J23" s="273" t="s">
        <v>940</v>
      </c>
      <c r="K23" s="291" t="s">
        <v>23</v>
      </c>
      <c r="L23" s="282" t="s">
        <v>3095</v>
      </c>
      <c r="M23" s="273" t="s">
        <v>923</v>
      </c>
      <c r="N23" s="273" t="s">
        <v>941</v>
      </c>
      <c r="O23" s="273"/>
      <c r="P23" s="273"/>
      <c r="Q23" s="273"/>
      <c r="R23" s="273"/>
      <c r="S23" s="282" t="s">
        <v>4</v>
      </c>
      <c r="T23" s="282" t="s">
        <v>3533</v>
      </c>
      <c r="U23" s="282" t="s">
        <v>3531</v>
      </c>
      <c r="V23" s="273"/>
      <c r="W23" s="273"/>
      <c r="X23" s="273"/>
      <c r="Y23" s="273"/>
      <c r="Z23" s="273"/>
      <c r="AA23" s="273"/>
      <c r="AB23" s="273"/>
      <c r="AC23" s="291"/>
      <c r="AD23" s="291"/>
      <c r="AE23" s="291"/>
      <c r="AF23" s="273" t="s">
        <v>2372</v>
      </c>
      <c r="AG23" s="273" t="s">
        <v>1581</v>
      </c>
      <c r="AH23" s="273"/>
      <c r="AI23" s="358"/>
      <c r="AJ23" s="280"/>
    </row>
    <row r="24" spans="1:36" s="125" customFormat="1" x14ac:dyDescent="0.25">
      <c r="A24" s="267" t="s">
        <v>304</v>
      </c>
      <c r="B24" s="268"/>
      <c r="C24" s="268"/>
      <c r="D24" s="360" t="s">
        <v>2368</v>
      </c>
      <c r="E24" s="268"/>
      <c r="F24" s="268"/>
      <c r="G24" s="268"/>
      <c r="H24" s="268"/>
      <c r="I24" s="268"/>
      <c r="J24" s="268"/>
      <c r="K24" s="292"/>
      <c r="L24" s="281"/>
      <c r="M24" s="268"/>
      <c r="N24" s="268"/>
      <c r="O24" s="268"/>
      <c r="P24" s="268"/>
      <c r="Q24" s="268"/>
      <c r="R24" s="268"/>
      <c r="S24" s="268"/>
      <c r="T24" s="268"/>
      <c r="U24" s="268"/>
      <c r="V24" s="268"/>
      <c r="W24" s="268"/>
      <c r="X24" s="268"/>
      <c r="Y24" s="268"/>
      <c r="Z24" s="268"/>
      <c r="AA24" s="268"/>
      <c r="AB24" s="268"/>
      <c r="AC24" s="292"/>
      <c r="AD24" s="292"/>
      <c r="AE24" s="292"/>
      <c r="AF24" s="268"/>
      <c r="AG24" s="268"/>
      <c r="AH24" s="268"/>
      <c r="AI24" s="359" t="s">
        <v>3186</v>
      </c>
      <c r="AJ24" s="310"/>
    </row>
    <row r="25" spans="1:36" s="154" customFormat="1" ht="195" x14ac:dyDescent="0.25">
      <c r="A25" s="272" t="s">
        <v>315</v>
      </c>
      <c r="B25" s="273"/>
      <c r="C25" s="273"/>
      <c r="D25" s="273" t="s">
        <v>928</v>
      </c>
      <c r="E25" s="273" t="s">
        <v>2361</v>
      </c>
      <c r="F25" s="273"/>
      <c r="G25" s="273" t="s">
        <v>929</v>
      </c>
      <c r="H25" s="273" t="s">
        <v>2373</v>
      </c>
      <c r="I25" s="273" t="s">
        <v>927</v>
      </c>
      <c r="J25" s="273" t="s">
        <v>2374</v>
      </c>
      <c r="K25" s="291" t="s">
        <v>23</v>
      </c>
      <c r="L25" s="282" t="s">
        <v>3095</v>
      </c>
      <c r="M25" s="273" t="s">
        <v>923</v>
      </c>
      <c r="N25" s="273" t="s">
        <v>942</v>
      </c>
      <c r="O25" s="273"/>
      <c r="P25" s="273"/>
      <c r="Q25" s="273"/>
      <c r="R25" s="273"/>
      <c r="S25" s="282" t="s">
        <v>4</v>
      </c>
      <c r="T25" s="282" t="s">
        <v>3532</v>
      </c>
      <c r="U25" s="282" t="s">
        <v>3531</v>
      </c>
      <c r="V25" s="273"/>
      <c r="W25" s="273"/>
      <c r="X25" s="273"/>
      <c r="Y25" s="273"/>
      <c r="Z25" s="273"/>
      <c r="AA25" s="273"/>
      <c r="AB25" s="273"/>
      <c r="AC25" s="291"/>
      <c r="AD25" s="291"/>
      <c r="AE25" s="291"/>
      <c r="AF25" s="273"/>
      <c r="AG25" s="273" t="s">
        <v>1561</v>
      </c>
      <c r="AH25" s="273"/>
      <c r="AI25" s="358"/>
      <c r="AJ25" s="280"/>
    </row>
    <row r="26" spans="1:36" s="154" customFormat="1" ht="45" x14ac:dyDescent="0.25">
      <c r="A26" s="272" t="s">
        <v>316</v>
      </c>
      <c r="B26" s="273"/>
      <c r="C26" s="273"/>
      <c r="D26" s="273" t="s">
        <v>310</v>
      </c>
      <c r="E26" s="273" t="s">
        <v>930</v>
      </c>
      <c r="F26" s="273"/>
      <c r="G26" s="273" t="s">
        <v>931</v>
      </c>
      <c r="H26" s="273" t="s">
        <v>939</v>
      </c>
      <c r="I26" s="273" t="s">
        <v>927</v>
      </c>
      <c r="J26" s="273" t="s">
        <v>940</v>
      </c>
      <c r="K26" s="291" t="s">
        <v>23</v>
      </c>
      <c r="L26" s="282" t="s">
        <v>3095</v>
      </c>
      <c r="M26" s="273" t="s">
        <v>923</v>
      </c>
      <c r="N26" s="273" t="s">
        <v>941</v>
      </c>
      <c r="O26" s="273"/>
      <c r="P26" s="273"/>
      <c r="Q26" s="273"/>
      <c r="R26" s="273"/>
      <c r="S26" s="282" t="s">
        <v>4</v>
      </c>
      <c r="T26" s="282" t="s">
        <v>3533</v>
      </c>
      <c r="U26" s="282" t="s">
        <v>3531</v>
      </c>
      <c r="V26" s="273"/>
      <c r="W26" s="273"/>
      <c r="X26" s="273"/>
      <c r="Y26" s="273"/>
      <c r="Z26" s="273"/>
      <c r="AA26" s="273"/>
      <c r="AB26" s="273"/>
      <c r="AC26" s="291"/>
      <c r="AD26" s="291"/>
      <c r="AE26" s="291"/>
      <c r="AF26" s="273"/>
      <c r="AG26" s="273" t="s">
        <v>1581</v>
      </c>
      <c r="AH26" s="273"/>
      <c r="AI26" s="358"/>
      <c r="AJ26" s="280"/>
    </row>
    <row r="27" spans="1:36" s="154" customFormat="1" ht="60" x14ac:dyDescent="0.25">
      <c r="A27" s="272" t="s">
        <v>317</v>
      </c>
      <c r="B27" s="273" t="s">
        <v>943</v>
      </c>
      <c r="C27" s="273"/>
      <c r="D27" s="273"/>
      <c r="E27" s="273"/>
      <c r="F27" s="273"/>
      <c r="G27" s="273"/>
      <c r="H27" s="273"/>
      <c r="I27" s="273"/>
      <c r="J27" s="273"/>
      <c r="K27" s="291"/>
      <c r="L27" s="273"/>
      <c r="M27" s="273"/>
      <c r="N27" s="273"/>
      <c r="O27" s="273"/>
      <c r="P27" s="273"/>
      <c r="Q27" s="273"/>
      <c r="R27" s="273"/>
      <c r="S27" s="273"/>
      <c r="T27" s="273"/>
      <c r="U27" s="273"/>
      <c r="V27" s="273"/>
      <c r="W27" s="273"/>
      <c r="X27" s="273"/>
      <c r="Y27" s="273"/>
      <c r="Z27" s="273"/>
      <c r="AA27" s="273"/>
      <c r="AB27" s="273"/>
      <c r="AC27" s="291"/>
      <c r="AD27" s="291"/>
      <c r="AE27" s="291"/>
      <c r="AF27" s="273"/>
      <c r="AG27" s="273"/>
      <c r="AH27" s="273"/>
      <c r="AI27" s="358"/>
      <c r="AJ27" s="280"/>
    </row>
    <row r="28" spans="1:36" s="154" customFormat="1" ht="60" x14ac:dyDescent="0.25">
      <c r="A28" s="272" t="s">
        <v>318</v>
      </c>
      <c r="B28" s="273"/>
      <c r="C28" s="273"/>
      <c r="D28" s="273" t="s">
        <v>932</v>
      </c>
      <c r="E28" s="273" t="s">
        <v>933</v>
      </c>
      <c r="F28" s="273"/>
      <c r="G28" s="273" t="s">
        <v>934</v>
      </c>
      <c r="H28" s="273" t="s">
        <v>939</v>
      </c>
      <c r="I28" s="273" t="s">
        <v>935</v>
      </c>
      <c r="J28" s="273" t="s">
        <v>940</v>
      </c>
      <c r="K28" s="361" t="s">
        <v>3842</v>
      </c>
      <c r="L28" s="282" t="s">
        <v>3095</v>
      </c>
      <c r="M28" s="273" t="s">
        <v>923</v>
      </c>
      <c r="N28" s="273" t="s">
        <v>941</v>
      </c>
      <c r="O28" s="273"/>
      <c r="P28" s="273"/>
      <c r="Q28" s="273"/>
      <c r="R28" s="273"/>
      <c r="S28" s="282" t="s">
        <v>4</v>
      </c>
      <c r="T28" s="282" t="s">
        <v>3533</v>
      </c>
      <c r="U28" s="282" t="s">
        <v>3531</v>
      </c>
      <c r="V28" s="273" t="s">
        <v>924</v>
      </c>
      <c r="W28" s="273"/>
      <c r="X28" s="273"/>
      <c r="Y28" s="273"/>
      <c r="Z28" s="273"/>
      <c r="AA28" s="273"/>
      <c r="AB28" s="273"/>
      <c r="AC28" s="291"/>
      <c r="AD28" s="291"/>
      <c r="AE28" s="291"/>
      <c r="AF28" s="273"/>
      <c r="AG28" s="273"/>
      <c r="AH28" s="273"/>
      <c r="AI28" s="358" t="s">
        <v>3186</v>
      </c>
      <c r="AJ28" s="280"/>
    </row>
    <row r="29" spans="1:36" s="154" customFormat="1" ht="75" x14ac:dyDescent="0.25">
      <c r="A29" s="272" t="s">
        <v>1626</v>
      </c>
      <c r="B29" s="273"/>
      <c r="C29" s="273"/>
      <c r="D29" s="273" t="s">
        <v>936</v>
      </c>
      <c r="E29" s="273" t="s">
        <v>933</v>
      </c>
      <c r="F29" s="273"/>
      <c r="G29" s="273" t="s">
        <v>937</v>
      </c>
      <c r="H29" s="273" t="s">
        <v>939</v>
      </c>
      <c r="I29" s="273" t="s">
        <v>927</v>
      </c>
      <c r="J29" s="273" t="s">
        <v>940</v>
      </c>
      <c r="K29" s="361" t="s">
        <v>3844</v>
      </c>
      <c r="L29" s="282" t="s">
        <v>3095</v>
      </c>
      <c r="M29" s="273" t="s">
        <v>923</v>
      </c>
      <c r="N29" s="273" t="s">
        <v>941</v>
      </c>
      <c r="O29" s="273"/>
      <c r="P29" s="273"/>
      <c r="Q29" s="273"/>
      <c r="R29" s="273"/>
      <c r="S29" s="282" t="s">
        <v>4</v>
      </c>
      <c r="T29" s="282" t="s">
        <v>3533</v>
      </c>
      <c r="U29" s="282" t="s">
        <v>3531</v>
      </c>
      <c r="V29" s="273" t="s">
        <v>924</v>
      </c>
      <c r="W29" s="273"/>
      <c r="X29" s="273"/>
      <c r="Y29" s="273"/>
      <c r="Z29" s="273"/>
      <c r="AA29" s="273"/>
      <c r="AB29" s="273"/>
      <c r="AC29" s="291"/>
      <c r="AD29" s="291"/>
      <c r="AE29" s="291"/>
      <c r="AF29" s="273"/>
      <c r="AG29" s="273"/>
      <c r="AH29" s="273"/>
      <c r="AI29" s="358" t="s">
        <v>3186</v>
      </c>
      <c r="AJ29" s="280"/>
    </row>
    <row r="30" spans="1:36" s="154" customFormat="1" x14ac:dyDescent="0.25">
      <c r="A30" s="272" t="s">
        <v>37</v>
      </c>
      <c r="B30" s="273" t="s">
        <v>944</v>
      </c>
      <c r="C30" s="273"/>
      <c r="D30" s="273"/>
      <c r="E30" s="273"/>
      <c r="F30" s="273"/>
      <c r="G30" s="273"/>
      <c r="H30" s="273"/>
      <c r="I30" s="273"/>
      <c r="J30" s="273"/>
      <c r="K30" s="291"/>
      <c r="L30" s="273"/>
      <c r="M30" s="273"/>
      <c r="N30" s="273"/>
      <c r="O30" s="273"/>
      <c r="P30" s="273"/>
      <c r="Q30" s="273"/>
      <c r="R30" s="273"/>
      <c r="S30" s="273"/>
      <c r="T30" s="273"/>
      <c r="U30" s="273"/>
      <c r="V30" s="273"/>
      <c r="W30" s="273"/>
      <c r="X30" s="273"/>
      <c r="Y30" s="273"/>
      <c r="Z30" s="273"/>
      <c r="AA30" s="273"/>
      <c r="AB30" s="273"/>
      <c r="AC30" s="291"/>
      <c r="AD30" s="291"/>
      <c r="AE30" s="291"/>
      <c r="AF30" s="273"/>
      <c r="AG30" s="273"/>
      <c r="AH30" s="273"/>
      <c r="AI30" s="358"/>
      <c r="AJ30" s="280"/>
    </row>
    <row r="31" spans="1:36" s="154" customFormat="1" ht="135" x14ac:dyDescent="0.25">
      <c r="A31" s="272" t="s">
        <v>301</v>
      </c>
      <c r="B31" s="273"/>
      <c r="C31" s="273"/>
      <c r="D31" s="273" t="s">
        <v>141</v>
      </c>
      <c r="E31" s="268" t="s">
        <v>918</v>
      </c>
      <c r="F31" s="268" t="s">
        <v>919</v>
      </c>
      <c r="G31" s="268" t="s">
        <v>920</v>
      </c>
      <c r="H31" s="268" t="s">
        <v>940</v>
      </c>
      <c r="I31" s="268" t="s">
        <v>922</v>
      </c>
      <c r="J31" s="268" t="s">
        <v>940</v>
      </c>
      <c r="K31" s="291" t="s">
        <v>23</v>
      </c>
      <c r="L31" s="282" t="s">
        <v>949</v>
      </c>
      <c r="M31" s="268" t="s">
        <v>923</v>
      </c>
      <c r="N31" s="268" t="s">
        <v>2375</v>
      </c>
      <c r="O31" s="268"/>
      <c r="P31" s="268"/>
      <c r="Q31" s="268"/>
      <c r="R31" s="268"/>
      <c r="S31" s="282" t="s">
        <v>949</v>
      </c>
      <c r="T31" s="282"/>
      <c r="U31" s="282"/>
      <c r="V31" s="268" t="s">
        <v>946</v>
      </c>
      <c r="W31" s="273"/>
      <c r="X31" s="273"/>
      <c r="Y31" s="273"/>
      <c r="Z31" s="273"/>
      <c r="AA31" s="273"/>
      <c r="AB31" s="281" t="s">
        <v>3534</v>
      </c>
      <c r="AC31" s="292"/>
      <c r="AD31" s="292"/>
      <c r="AE31" s="292"/>
      <c r="AF31" s="273" t="s">
        <v>1582</v>
      </c>
      <c r="AG31" s="273"/>
      <c r="AH31" s="273"/>
      <c r="AI31" s="358"/>
      <c r="AJ31" s="280"/>
    </row>
    <row r="32" spans="1:36" s="154" customFormat="1" ht="135" x14ac:dyDescent="0.25">
      <c r="A32" s="272" t="s">
        <v>302</v>
      </c>
      <c r="B32" s="273"/>
      <c r="C32" s="273"/>
      <c r="D32" s="273" t="s">
        <v>925</v>
      </c>
      <c r="E32" s="268" t="s">
        <v>926</v>
      </c>
      <c r="F32" s="268"/>
      <c r="G32" s="268" t="s">
        <v>929</v>
      </c>
      <c r="H32" s="268" t="s">
        <v>940</v>
      </c>
      <c r="I32" s="268" t="s">
        <v>927</v>
      </c>
      <c r="J32" s="268" t="s">
        <v>940</v>
      </c>
      <c r="K32" s="291" t="s">
        <v>23</v>
      </c>
      <c r="L32" s="282" t="s">
        <v>949</v>
      </c>
      <c r="M32" s="268" t="s">
        <v>923</v>
      </c>
      <c r="N32" s="268" t="s">
        <v>945</v>
      </c>
      <c r="O32" s="268"/>
      <c r="P32" s="268"/>
      <c r="Q32" s="268"/>
      <c r="R32" s="268"/>
      <c r="S32" s="282" t="s">
        <v>949</v>
      </c>
      <c r="T32" s="282"/>
      <c r="U32" s="282"/>
      <c r="V32" s="268" t="s">
        <v>946</v>
      </c>
      <c r="W32" s="273"/>
      <c r="X32" s="273"/>
      <c r="Y32" s="273"/>
      <c r="Z32" s="273"/>
      <c r="AA32" s="273"/>
      <c r="AB32" s="281" t="s">
        <v>3534</v>
      </c>
      <c r="AC32" s="292"/>
      <c r="AD32" s="292"/>
      <c r="AE32" s="292"/>
      <c r="AF32" s="273" t="s">
        <v>1582</v>
      </c>
      <c r="AG32" s="273"/>
      <c r="AH32" s="273"/>
      <c r="AI32" s="358"/>
      <c r="AJ32" s="280"/>
    </row>
    <row r="33" spans="1:36" s="154" customFormat="1" ht="135" x14ac:dyDescent="0.25">
      <c r="A33" s="272" t="s">
        <v>303</v>
      </c>
      <c r="B33" s="273"/>
      <c r="C33" s="273"/>
      <c r="D33" s="273" t="s">
        <v>1559</v>
      </c>
      <c r="E33" s="268" t="s">
        <v>2361</v>
      </c>
      <c r="F33" s="268"/>
      <c r="G33" s="268" t="s">
        <v>929</v>
      </c>
      <c r="H33" s="268" t="s">
        <v>940</v>
      </c>
      <c r="I33" s="268" t="s">
        <v>927</v>
      </c>
      <c r="J33" s="268" t="s">
        <v>940</v>
      </c>
      <c r="K33" s="291" t="s">
        <v>23</v>
      </c>
      <c r="L33" s="282" t="s">
        <v>949</v>
      </c>
      <c r="M33" s="268" t="s">
        <v>923</v>
      </c>
      <c r="N33" s="268" t="s">
        <v>945</v>
      </c>
      <c r="O33" s="268"/>
      <c r="P33" s="268"/>
      <c r="Q33" s="268"/>
      <c r="R33" s="268"/>
      <c r="S33" s="282" t="s">
        <v>949</v>
      </c>
      <c r="T33" s="282"/>
      <c r="U33" s="282"/>
      <c r="V33" s="268" t="s">
        <v>946</v>
      </c>
      <c r="W33" s="273"/>
      <c r="X33" s="273"/>
      <c r="Y33" s="273"/>
      <c r="Z33" s="273"/>
      <c r="AA33" s="273"/>
      <c r="AB33" s="281" t="s">
        <v>3534</v>
      </c>
      <c r="AC33" s="292"/>
      <c r="AD33" s="292"/>
      <c r="AE33" s="292"/>
      <c r="AF33" s="273"/>
      <c r="AG33" s="273"/>
      <c r="AH33" s="273"/>
      <c r="AI33" s="358"/>
      <c r="AJ33" s="280"/>
    </row>
    <row r="34" spans="1:36" s="154" customFormat="1" ht="135" x14ac:dyDescent="0.25">
      <c r="A34" s="272" t="s">
        <v>319</v>
      </c>
      <c r="B34" s="273"/>
      <c r="C34" s="273"/>
      <c r="D34" s="273" t="s">
        <v>310</v>
      </c>
      <c r="E34" s="268" t="s">
        <v>930</v>
      </c>
      <c r="F34" s="268"/>
      <c r="G34" s="268" t="s">
        <v>931</v>
      </c>
      <c r="H34" s="268" t="s">
        <v>940</v>
      </c>
      <c r="I34" s="268" t="s">
        <v>927</v>
      </c>
      <c r="J34" s="268" t="s">
        <v>940</v>
      </c>
      <c r="K34" s="291" t="s">
        <v>23</v>
      </c>
      <c r="L34" s="282" t="s">
        <v>949</v>
      </c>
      <c r="M34" s="268" t="s">
        <v>923</v>
      </c>
      <c r="N34" s="268" t="s">
        <v>945</v>
      </c>
      <c r="O34" s="268"/>
      <c r="P34" s="268"/>
      <c r="Q34" s="268"/>
      <c r="R34" s="268"/>
      <c r="S34" s="282" t="s">
        <v>949</v>
      </c>
      <c r="T34" s="282"/>
      <c r="U34" s="282"/>
      <c r="V34" s="268" t="s">
        <v>946</v>
      </c>
      <c r="W34" s="273"/>
      <c r="X34" s="273"/>
      <c r="Y34" s="273"/>
      <c r="Z34" s="273"/>
      <c r="AA34" s="273"/>
      <c r="AB34" s="281" t="s">
        <v>3534</v>
      </c>
      <c r="AC34" s="292"/>
      <c r="AD34" s="292"/>
      <c r="AE34" s="292"/>
      <c r="AF34" s="273"/>
      <c r="AG34" s="273" t="s">
        <v>1583</v>
      </c>
      <c r="AH34" s="273"/>
      <c r="AI34" s="358"/>
      <c r="AJ34" s="280"/>
    </row>
    <row r="35" spans="1:36" s="154" customFormat="1" x14ac:dyDescent="0.25">
      <c r="A35" s="272" t="s">
        <v>320</v>
      </c>
      <c r="B35" s="273" t="s">
        <v>311</v>
      </c>
      <c r="C35" s="273"/>
      <c r="D35" s="273"/>
      <c r="E35" s="273"/>
      <c r="F35" s="273"/>
      <c r="G35" s="273"/>
      <c r="H35" s="273"/>
      <c r="I35" s="273"/>
      <c r="J35" s="273"/>
      <c r="K35" s="291"/>
      <c r="L35" s="273"/>
      <c r="M35" s="273"/>
      <c r="N35" s="273"/>
      <c r="O35" s="273"/>
      <c r="P35" s="273"/>
      <c r="Q35" s="273"/>
      <c r="R35" s="273"/>
      <c r="S35" s="273"/>
      <c r="T35" s="273"/>
      <c r="U35" s="273"/>
      <c r="V35" s="273"/>
      <c r="W35" s="273"/>
      <c r="X35" s="273"/>
      <c r="Y35" s="273"/>
      <c r="Z35" s="273"/>
      <c r="AA35" s="273"/>
      <c r="AB35" s="273"/>
      <c r="AC35" s="291"/>
      <c r="AD35" s="291"/>
      <c r="AE35" s="291"/>
      <c r="AF35" s="273"/>
      <c r="AG35" s="273"/>
      <c r="AH35" s="273"/>
      <c r="AI35" s="358"/>
      <c r="AJ35" s="280"/>
    </row>
    <row r="36" spans="1:36" s="154" customFormat="1" ht="135" x14ac:dyDescent="0.25">
      <c r="A36" s="272" t="s">
        <v>321</v>
      </c>
      <c r="B36" s="273"/>
      <c r="C36" s="273"/>
      <c r="D36" s="273" t="s">
        <v>932</v>
      </c>
      <c r="E36" s="273" t="s">
        <v>933</v>
      </c>
      <c r="F36" s="273"/>
      <c r="G36" s="273" t="s">
        <v>934</v>
      </c>
      <c r="H36" s="273" t="s">
        <v>940</v>
      </c>
      <c r="I36" s="273" t="s">
        <v>935</v>
      </c>
      <c r="J36" s="273" t="s">
        <v>940</v>
      </c>
      <c r="K36" s="361" t="s">
        <v>3842</v>
      </c>
      <c r="L36" s="282" t="s">
        <v>949</v>
      </c>
      <c r="M36" s="273" t="s">
        <v>923</v>
      </c>
      <c r="N36" s="273" t="s">
        <v>945</v>
      </c>
      <c r="O36" s="273"/>
      <c r="P36" s="273"/>
      <c r="Q36" s="273"/>
      <c r="R36" s="273"/>
      <c r="S36" s="282" t="s">
        <v>949</v>
      </c>
      <c r="T36" s="273"/>
      <c r="U36" s="273"/>
      <c r="V36" s="268" t="s">
        <v>946</v>
      </c>
      <c r="W36" s="273"/>
      <c r="X36" s="273"/>
      <c r="Y36" s="273"/>
      <c r="Z36" s="273"/>
      <c r="AA36" s="273"/>
      <c r="AB36" s="273"/>
      <c r="AC36" s="291"/>
      <c r="AD36" s="291"/>
      <c r="AE36" s="291"/>
      <c r="AF36" s="273"/>
      <c r="AG36" s="273"/>
      <c r="AH36" s="273"/>
      <c r="AI36" s="358" t="s">
        <v>3186</v>
      </c>
      <c r="AJ36" s="280"/>
    </row>
    <row r="37" spans="1:36" s="154" customFormat="1" ht="135" x14ac:dyDescent="0.25">
      <c r="A37" s="272" t="s">
        <v>1627</v>
      </c>
      <c r="B37" s="273"/>
      <c r="C37" s="273"/>
      <c r="D37" s="273" t="s">
        <v>936</v>
      </c>
      <c r="E37" s="273" t="s">
        <v>933</v>
      </c>
      <c r="F37" s="273"/>
      <c r="G37" s="273" t="s">
        <v>937</v>
      </c>
      <c r="H37" s="273" t="s">
        <v>940</v>
      </c>
      <c r="I37" s="273" t="s">
        <v>927</v>
      </c>
      <c r="J37" s="273" t="s">
        <v>940</v>
      </c>
      <c r="K37" s="361" t="s">
        <v>3844</v>
      </c>
      <c r="L37" s="282" t="s">
        <v>3095</v>
      </c>
      <c r="M37" s="273" t="s">
        <v>923</v>
      </c>
      <c r="N37" s="273" t="s">
        <v>945</v>
      </c>
      <c r="O37" s="273"/>
      <c r="P37" s="273"/>
      <c r="Q37" s="273"/>
      <c r="R37" s="273"/>
      <c r="S37" s="282" t="s">
        <v>3535</v>
      </c>
      <c r="T37" s="282" t="s">
        <v>3536</v>
      </c>
      <c r="U37" s="282" t="s">
        <v>3531</v>
      </c>
      <c r="V37" s="268" t="s">
        <v>946</v>
      </c>
      <c r="W37" s="273"/>
      <c r="X37" s="273"/>
      <c r="Y37" s="273"/>
      <c r="Z37" s="273"/>
      <c r="AA37" s="273"/>
      <c r="AB37" s="273"/>
      <c r="AC37" s="291"/>
      <c r="AD37" s="291"/>
      <c r="AE37" s="291"/>
      <c r="AF37" s="273"/>
      <c r="AG37" s="273"/>
      <c r="AH37" s="273"/>
      <c r="AI37" s="358" t="s">
        <v>3186</v>
      </c>
      <c r="AJ37" s="280"/>
    </row>
    <row r="38" spans="1:36" s="154" customFormat="1" ht="105" x14ac:dyDescent="0.25">
      <c r="A38" s="272" t="s">
        <v>209</v>
      </c>
      <c r="B38" s="273" t="s">
        <v>947</v>
      </c>
      <c r="C38" s="273"/>
      <c r="D38" s="273"/>
      <c r="E38" s="273"/>
      <c r="F38" s="273"/>
      <c r="G38" s="273"/>
      <c r="H38" s="273"/>
      <c r="I38" s="273"/>
      <c r="J38" s="273"/>
      <c r="K38" s="291"/>
      <c r="L38" s="273"/>
      <c r="M38" s="273"/>
      <c r="N38" s="273"/>
      <c r="O38" s="273"/>
      <c r="P38" s="273"/>
      <c r="Q38" s="273"/>
      <c r="R38" s="273"/>
      <c r="S38" s="273"/>
      <c r="T38" s="273"/>
      <c r="U38" s="273"/>
      <c r="V38" s="273"/>
      <c r="W38" s="273"/>
      <c r="X38" s="273"/>
      <c r="Y38" s="273"/>
      <c r="Z38" s="273"/>
      <c r="AA38" s="273"/>
      <c r="AB38" s="273"/>
      <c r="AC38" s="291"/>
      <c r="AD38" s="291"/>
      <c r="AE38" s="291"/>
      <c r="AF38" s="273"/>
      <c r="AG38" s="273"/>
      <c r="AH38" s="273"/>
      <c r="AI38" s="358"/>
      <c r="AJ38" s="280"/>
    </row>
    <row r="39" spans="1:36" s="154" customFormat="1" ht="105" x14ac:dyDescent="0.25">
      <c r="A39" s="272" t="s">
        <v>307</v>
      </c>
      <c r="B39" s="273"/>
      <c r="C39" s="273"/>
      <c r="D39" s="273" t="s">
        <v>141</v>
      </c>
      <c r="E39" s="268" t="s">
        <v>948</v>
      </c>
      <c r="F39" s="273"/>
      <c r="G39" s="273" t="s">
        <v>1584</v>
      </c>
      <c r="H39" s="273" t="s">
        <v>1585</v>
      </c>
      <c r="I39" s="273" t="s">
        <v>949</v>
      </c>
      <c r="J39" s="273" t="s">
        <v>949</v>
      </c>
      <c r="K39" s="291" t="s">
        <v>23</v>
      </c>
      <c r="L39" s="282" t="s">
        <v>3095</v>
      </c>
      <c r="M39" s="273" t="s">
        <v>950</v>
      </c>
      <c r="N39" s="273" t="s">
        <v>1586</v>
      </c>
      <c r="O39" s="273"/>
      <c r="P39" s="273"/>
      <c r="Q39" s="273"/>
      <c r="R39" s="273"/>
      <c r="S39" s="282" t="s">
        <v>3535</v>
      </c>
      <c r="T39" s="282" t="s">
        <v>3539</v>
      </c>
      <c r="U39" s="282" t="s">
        <v>3531</v>
      </c>
      <c r="V39" s="273" t="s">
        <v>2722</v>
      </c>
      <c r="W39" s="273"/>
      <c r="X39" s="273"/>
      <c r="Y39" s="273"/>
      <c r="Z39" s="273"/>
      <c r="AA39" s="273"/>
      <c r="AB39" s="273"/>
      <c r="AC39" s="291"/>
      <c r="AD39" s="291"/>
      <c r="AE39" s="291"/>
      <c r="AF39" s="273"/>
      <c r="AG39" s="273"/>
      <c r="AH39" s="273"/>
      <c r="AI39" s="358"/>
      <c r="AJ39" s="280"/>
    </row>
    <row r="40" spans="1:36" s="154" customFormat="1" ht="135" x14ac:dyDescent="0.25">
      <c r="A40" s="272" t="s">
        <v>308</v>
      </c>
      <c r="B40" s="273"/>
      <c r="C40" s="273"/>
      <c r="D40" s="273" t="s">
        <v>142</v>
      </c>
      <c r="E40" s="268" t="s">
        <v>951</v>
      </c>
      <c r="F40" s="273"/>
      <c r="G40" s="273" t="s">
        <v>1587</v>
      </c>
      <c r="H40" s="273" t="s">
        <v>1585</v>
      </c>
      <c r="I40" s="273" t="s">
        <v>949</v>
      </c>
      <c r="J40" s="273" t="s">
        <v>949</v>
      </c>
      <c r="K40" s="291" t="s">
        <v>23</v>
      </c>
      <c r="L40" s="282" t="s">
        <v>3095</v>
      </c>
      <c r="M40" s="273" t="s">
        <v>1589</v>
      </c>
      <c r="N40" s="273" t="s">
        <v>1588</v>
      </c>
      <c r="O40" s="273"/>
      <c r="P40" s="273"/>
      <c r="Q40" s="273"/>
      <c r="R40" s="273"/>
      <c r="S40" s="282" t="s">
        <v>3535</v>
      </c>
      <c r="T40" s="282" t="s">
        <v>3539</v>
      </c>
      <c r="U40" s="282" t="s">
        <v>3531</v>
      </c>
      <c r="V40" s="273" t="s">
        <v>2722</v>
      </c>
      <c r="W40" s="273"/>
      <c r="X40" s="273"/>
      <c r="Y40" s="273"/>
      <c r="Z40" s="273"/>
      <c r="AA40" s="273"/>
      <c r="AB40" s="273"/>
      <c r="AC40" s="291"/>
      <c r="AD40" s="291"/>
      <c r="AE40" s="291"/>
      <c r="AF40" s="273"/>
      <c r="AG40" s="273"/>
      <c r="AH40" s="273"/>
      <c r="AI40" s="358"/>
      <c r="AJ40" s="280"/>
    </row>
    <row r="41" spans="1:36" s="154" customFormat="1" ht="150" x14ac:dyDescent="0.25">
      <c r="A41" s="272" t="s">
        <v>309</v>
      </c>
      <c r="B41" s="273"/>
      <c r="C41" s="273"/>
      <c r="D41" s="273" t="s">
        <v>310</v>
      </c>
      <c r="E41" s="273" t="s">
        <v>2723</v>
      </c>
      <c r="F41" s="273"/>
      <c r="G41" s="273" t="s">
        <v>2724</v>
      </c>
      <c r="H41" s="273" t="s">
        <v>949</v>
      </c>
      <c r="I41" s="285" t="s">
        <v>949</v>
      </c>
      <c r="J41" s="273" t="s">
        <v>949</v>
      </c>
      <c r="K41" s="291" t="s">
        <v>23</v>
      </c>
      <c r="L41" s="282" t="s">
        <v>3095</v>
      </c>
      <c r="M41" s="273" t="s">
        <v>923</v>
      </c>
      <c r="N41" s="273" t="s">
        <v>1586</v>
      </c>
      <c r="O41" s="273"/>
      <c r="P41" s="273"/>
      <c r="Q41" s="273"/>
      <c r="R41" s="273"/>
      <c r="S41" s="282" t="s">
        <v>3535</v>
      </c>
      <c r="T41" s="282" t="s">
        <v>3539</v>
      </c>
      <c r="U41" s="282" t="s">
        <v>3531</v>
      </c>
      <c r="V41" s="273" t="s">
        <v>2722</v>
      </c>
      <c r="W41" s="273"/>
      <c r="X41" s="273"/>
      <c r="Y41" s="273"/>
      <c r="Z41" s="273"/>
      <c r="AA41" s="273"/>
      <c r="AB41" s="273"/>
      <c r="AC41" s="291"/>
      <c r="AD41" s="291"/>
      <c r="AE41" s="291"/>
      <c r="AF41" s="273"/>
      <c r="AG41" s="273"/>
      <c r="AH41" s="273"/>
      <c r="AI41" s="358"/>
      <c r="AJ41" s="280"/>
    </row>
    <row r="42" spans="1:36" s="154" customFormat="1" ht="105" x14ac:dyDescent="0.25">
      <c r="A42" s="272" t="s">
        <v>1566</v>
      </c>
      <c r="B42" s="273"/>
      <c r="C42" s="273"/>
      <c r="D42" s="273" t="s">
        <v>1590</v>
      </c>
      <c r="E42" s="273" t="s">
        <v>1591</v>
      </c>
      <c r="F42" s="273"/>
      <c r="G42" s="273" t="s">
        <v>1592</v>
      </c>
      <c r="H42" s="273" t="s">
        <v>949</v>
      </c>
      <c r="I42" s="285" t="s">
        <v>949</v>
      </c>
      <c r="J42" s="273" t="s">
        <v>1014</v>
      </c>
      <c r="K42" s="291" t="s">
        <v>23</v>
      </c>
      <c r="L42" s="282" t="s">
        <v>3095</v>
      </c>
      <c r="M42" s="273" t="s">
        <v>950</v>
      </c>
      <c r="N42" s="273" t="s">
        <v>1586</v>
      </c>
      <c r="O42" s="273"/>
      <c r="P42" s="273"/>
      <c r="Q42" s="273"/>
      <c r="R42" s="273"/>
      <c r="S42" s="282" t="s">
        <v>3535</v>
      </c>
      <c r="T42" s="282" t="s">
        <v>3539</v>
      </c>
      <c r="U42" s="282" t="s">
        <v>3531</v>
      </c>
      <c r="V42" s="273"/>
      <c r="W42" s="273"/>
      <c r="X42" s="273"/>
      <c r="Y42" s="273"/>
      <c r="Z42" s="273"/>
      <c r="AA42" s="273"/>
      <c r="AB42" s="273"/>
      <c r="AC42" s="291"/>
      <c r="AD42" s="291"/>
      <c r="AE42" s="291"/>
      <c r="AF42" s="273"/>
      <c r="AG42" s="273"/>
      <c r="AH42" s="273"/>
      <c r="AI42" s="358"/>
      <c r="AJ42" s="280"/>
    </row>
    <row r="43" spans="1:36" s="154" customFormat="1" ht="105" x14ac:dyDescent="0.25">
      <c r="A43" s="272"/>
      <c r="B43" s="273"/>
      <c r="C43" s="273"/>
      <c r="D43" s="273" t="s">
        <v>1593</v>
      </c>
      <c r="E43" s="273" t="s">
        <v>1591</v>
      </c>
      <c r="F43" s="273"/>
      <c r="G43" s="273" t="s">
        <v>1592</v>
      </c>
      <c r="H43" s="273" t="s">
        <v>949</v>
      </c>
      <c r="I43" s="285" t="s">
        <v>949</v>
      </c>
      <c r="J43" s="273" t="s">
        <v>1014</v>
      </c>
      <c r="K43" s="291" t="s">
        <v>23</v>
      </c>
      <c r="L43" s="282" t="s">
        <v>3095</v>
      </c>
      <c r="M43" s="273" t="s">
        <v>950</v>
      </c>
      <c r="N43" s="273" t="s">
        <v>1594</v>
      </c>
      <c r="O43" s="273"/>
      <c r="P43" s="273"/>
      <c r="Q43" s="273"/>
      <c r="R43" s="273"/>
      <c r="S43" s="282" t="s">
        <v>3535</v>
      </c>
      <c r="T43" s="282" t="s">
        <v>3539</v>
      </c>
      <c r="U43" s="282" t="s">
        <v>3531</v>
      </c>
      <c r="V43" s="273"/>
      <c r="W43" s="273"/>
      <c r="X43" s="273"/>
      <c r="Y43" s="273"/>
      <c r="Z43" s="273"/>
      <c r="AA43" s="273"/>
      <c r="AB43" s="273"/>
      <c r="AC43" s="291"/>
      <c r="AD43" s="291"/>
      <c r="AE43" s="291"/>
      <c r="AF43" s="273"/>
      <c r="AG43" s="273"/>
      <c r="AH43" s="273"/>
      <c r="AI43" s="358"/>
      <c r="AJ43" s="280"/>
    </row>
    <row r="44" spans="1:36" s="154" customFormat="1" ht="105" x14ac:dyDescent="0.25">
      <c r="A44" s="272"/>
      <c r="B44" s="273"/>
      <c r="C44" s="273"/>
      <c r="D44" s="273" t="s">
        <v>1595</v>
      </c>
      <c r="E44" s="273" t="s">
        <v>1596</v>
      </c>
      <c r="F44" s="273"/>
      <c r="G44" s="273" t="s">
        <v>1592</v>
      </c>
      <c r="H44" s="273" t="s">
        <v>949</v>
      </c>
      <c r="I44" s="273" t="s">
        <v>940</v>
      </c>
      <c r="J44" s="273" t="s">
        <v>1014</v>
      </c>
      <c r="K44" s="291" t="s">
        <v>23</v>
      </c>
      <c r="L44" s="282" t="s">
        <v>3095</v>
      </c>
      <c r="M44" s="273" t="s">
        <v>950</v>
      </c>
      <c r="N44" s="273" t="s">
        <v>1597</v>
      </c>
      <c r="O44" s="273"/>
      <c r="P44" s="273"/>
      <c r="Q44" s="273"/>
      <c r="R44" s="273"/>
      <c r="S44" s="282" t="s">
        <v>3535</v>
      </c>
      <c r="T44" s="282" t="s">
        <v>3539</v>
      </c>
      <c r="U44" s="282" t="s">
        <v>3531</v>
      </c>
      <c r="V44" s="273"/>
      <c r="W44" s="273"/>
      <c r="X44" s="273"/>
      <c r="Y44" s="273"/>
      <c r="Z44" s="273"/>
      <c r="AA44" s="273"/>
      <c r="AB44" s="273"/>
      <c r="AC44" s="291"/>
      <c r="AD44" s="291"/>
      <c r="AE44" s="291"/>
      <c r="AF44" s="273"/>
      <c r="AG44" s="273"/>
      <c r="AH44" s="273"/>
      <c r="AI44" s="358"/>
      <c r="AJ44" s="280"/>
    </row>
    <row r="45" spans="1:36" s="154" customFormat="1" ht="45" x14ac:dyDescent="0.25">
      <c r="A45" s="272" t="s">
        <v>3847</v>
      </c>
      <c r="B45" s="271" t="s">
        <v>3845</v>
      </c>
      <c r="C45" s="273"/>
      <c r="D45" s="273"/>
      <c r="E45" s="273"/>
      <c r="F45" s="273"/>
      <c r="G45" s="273"/>
      <c r="H45" s="273"/>
      <c r="I45" s="273"/>
      <c r="J45" s="273"/>
      <c r="K45" s="291"/>
      <c r="L45" s="282"/>
      <c r="M45" s="273"/>
      <c r="N45" s="273"/>
      <c r="O45" s="273"/>
      <c r="P45" s="273"/>
      <c r="Q45" s="273"/>
      <c r="R45" s="273"/>
      <c r="S45" s="282"/>
      <c r="T45" s="282"/>
      <c r="U45" s="282"/>
      <c r="V45" s="273"/>
      <c r="W45" s="273"/>
      <c r="X45" s="273"/>
      <c r="Y45" s="273"/>
      <c r="Z45" s="273"/>
      <c r="AA45" s="273"/>
      <c r="AB45" s="273"/>
      <c r="AC45" s="291"/>
      <c r="AD45" s="291"/>
      <c r="AE45" s="291"/>
      <c r="AF45" s="273"/>
      <c r="AG45" s="273"/>
      <c r="AH45" s="273"/>
      <c r="AI45" s="358"/>
      <c r="AJ45" s="280"/>
    </row>
    <row r="46" spans="1:36" s="154" customFormat="1" ht="45" x14ac:dyDescent="0.25">
      <c r="A46" s="272" t="s">
        <v>3848</v>
      </c>
      <c r="B46" s="271" t="s">
        <v>3846</v>
      </c>
      <c r="C46" s="273"/>
      <c r="D46" s="273"/>
      <c r="E46" s="273"/>
      <c r="F46" s="273"/>
      <c r="G46" s="273"/>
      <c r="H46" s="273"/>
      <c r="I46" s="273"/>
      <c r="J46" s="273"/>
      <c r="K46" s="291"/>
      <c r="L46" s="282"/>
      <c r="M46" s="273"/>
      <c r="N46" s="273"/>
      <c r="O46" s="273"/>
      <c r="P46" s="273"/>
      <c r="Q46" s="273"/>
      <c r="R46" s="273"/>
      <c r="S46" s="282"/>
      <c r="T46" s="282"/>
      <c r="U46" s="282"/>
      <c r="V46" s="273"/>
      <c r="W46" s="273"/>
      <c r="X46" s="273"/>
      <c r="Y46" s="273"/>
      <c r="Z46" s="273"/>
      <c r="AA46" s="273"/>
      <c r="AB46" s="273"/>
      <c r="AC46" s="291"/>
      <c r="AD46" s="291"/>
      <c r="AE46" s="291"/>
      <c r="AF46" s="273"/>
      <c r="AG46" s="273"/>
      <c r="AH46" s="273"/>
      <c r="AI46" s="358"/>
      <c r="AJ46" s="280"/>
    </row>
    <row r="47" spans="1:36" s="155" customFormat="1" x14ac:dyDescent="0.25">
      <c r="A47" s="272" t="s">
        <v>38</v>
      </c>
      <c r="B47" s="273" t="s">
        <v>31</v>
      </c>
      <c r="C47" s="273"/>
      <c r="D47" s="273"/>
      <c r="E47" s="273"/>
      <c r="F47" s="273"/>
      <c r="G47" s="273"/>
      <c r="H47" s="273"/>
      <c r="I47" s="273"/>
      <c r="J47" s="273"/>
      <c r="K47" s="291"/>
      <c r="L47" s="273"/>
      <c r="M47" s="273"/>
      <c r="N47" s="273"/>
      <c r="O47" s="273"/>
      <c r="P47" s="273"/>
      <c r="Q47" s="273"/>
      <c r="R47" s="273"/>
      <c r="S47" s="273"/>
      <c r="T47" s="273"/>
      <c r="U47" s="273"/>
      <c r="V47" s="273"/>
      <c r="W47" s="273"/>
      <c r="X47" s="273"/>
      <c r="Y47" s="273"/>
      <c r="Z47" s="273"/>
      <c r="AA47" s="273"/>
      <c r="AB47" s="273"/>
      <c r="AC47" s="291"/>
      <c r="AD47" s="291"/>
      <c r="AE47" s="291"/>
      <c r="AF47" s="273"/>
      <c r="AG47" s="273"/>
      <c r="AH47" s="273"/>
      <c r="AI47" s="358"/>
      <c r="AJ47" s="280"/>
    </row>
    <row r="48" spans="1:36" s="155" customFormat="1" x14ac:dyDescent="0.25">
      <c r="A48" s="272" t="s">
        <v>44</v>
      </c>
      <c r="B48" s="273" t="s">
        <v>39</v>
      </c>
      <c r="C48" s="273"/>
      <c r="D48" s="273"/>
      <c r="E48" s="273"/>
      <c r="F48" s="273"/>
      <c r="G48" s="273"/>
      <c r="H48" s="273"/>
      <c r="I48" s="273"/>
      <c r="J48" s="273"/>
      <c r="K48" s="291"/>
      <c r="L48" s="273"/>
      <c r="M48" s="273"/>
      <c r="N48" s="273"/>
      <c r="O48" s="273"/>
      <c r="P48" s="273"/>
      <c r="Q48" s="273"/>
      <c r="R48" s="273"/>
      <c r="S48" s="273"/>
      <c r="T48" s="273"/>
      <c r="U48" s="273"/>
      <c r="V48" s="273"/>
      <c r="W48" s="273"/>
      <c r="X48" s="273"/>
      <c r="Y48" s="273"/>
      <c r="Z48" s="273"/>
      <c r="AA48" s="273"/>
      <c r="AB48" s="273"/>
      <c r="AC48" s="291"/>
      <c r="AD48" s="291"/>
      <c r="AE48" s="291"/>
      <c r="AF48" s="273"/>
      <c r="AG48" s="273"/>
      <c r="AH48" s="273"/>
      <c r="AI48" s="358"/>
      <c r="AJ48" s="280"/>
    </row>
    <row r="49" spans="1:36" s="155" customFormat="1" x14ac:dyDescent="0.25">
      <c r="A49" s="272" t="s">
        <v>45</v>
      </c>
      <c r="B49" s="273" t="s">
        <v>40</v>
      </c>
      <c r="C49" s="273"/>
      <c r="D49" s="273"/>
      <c r="E49" s="273"/>
      <c r="F49" s="273"/>
      <c r="G49" s="273"/>
      <c r="H49" s="273"/>
      <c r="I49" s="273"/>
      <c r="J49" s="273"/>
      <c r="K49" s="291"/>
      <c r="L49" s="273"/>
      <c r="M49" s="273"/>
      <c r="N49" s="273"/>
      <c r="O49" s="273"/>
      <c r="P49" s="273"/>
      <c r="Q49" s="273"/>
      <c r="R49" s="273"/>
      <c r="S49" s="273"/>
      <c r="T49" s="273"/>
      <c r="U49" s="273"/>
      <c r="V49" s="273"/>
      <c r="W49" s="273"/>
      <c r="X49" s="273"/>
      <c r="Y49" s="273"/>
      <c r="Z49" s="273"/>
      <c r="AA49" s="273"/>
      <c r="AB49" s="273"/>
      <c r="AC49" s="291"/>
      <c r="AD49" s="291"/>
      <c r="AE49" s="291"/>
      <c r="AF49" s="273"/>
      <c r="AG49" s="273"/>
      <c r="AH49" s="273"/>
      <c r="AI49" s="358"/>
      <c r="AJ49" s="280"/>
    </row>
    <row r="50" spans="1:36" s="154" customFormat="1" ht="75" x14ac:dyDescent="0.25">
      <c r="A50" s="272" t="s">
        <v>1628</v>
      </c>
      <c r="B50" s="273"/>
      <c r="C50" s="273"/>
      <c r="D50" s="273" t="s">
        <v>1598</v>
      </c>
      <c r="E50" s="268" t="s">
        <v>1599</v>
      </c>
      <c r="F50" s="273"/>
      <c r="G50" s="273" t="s">
        <v>953</v>
      </c>
      <c r="H50" s="273" t="s">
        <v>1600</v>
      </c>
      <c r="I50" s="273" t="s">
        <v>949</v>
      </c>
      <c r="J50" s="273" t="s">
        <v>954</v>
      </c>
      <c r="K50" s="291" t="s">
        <v>23</v>
      </c>
      <c r="L50" s="282" t="s">
        <v>3095</v>
      </c>
      <c r="M50" s="273" t="s">
        <v>950</v>
      </c>
      <c r="N50" s="273" t="s">
        <v>955</v>
      </c>
      <c r="O50" s="273"/>
      <c r="P50" s="273"/>
      <c r="Q50" s="273"/>
      <c r="R50" s="273"/>
      <c r="S50" s="282" t="s">
        <v>3535</v>
      </c>
      <c r="T50" s="282" t="s">
        <v>3542</v>
      </c>
      <c r="U50" s="282" t="s">
        <v>3531</v>
      </c>
      <c r="V50" s="273" t="s">
        <v>956</v>
      </c>
      <c r="W50" s="273"/>
      <c r="X50" s="273"/>
      <c r="Y50" s="273"/>
      <c r="Z50" s="273"/>
      <c r="AA50" s="273"/>
      <c r="AB50" s="273"/>
      <c r="AC50" s="301" t="s">
        <v>3186</v>
      </c>
      <c r="AD50" s="291"/>
      <c r="AE50" s="291"/>
      <c r="AF50" s="273" t="s">
        <v>1601</v>
      </c>
      <c r="AG50" s="273"/>
      <c r="AH50" s="273"/>
      <c r="AI50" s="358"/>
      <c r="AJ50" s="280"/>
    </row>
    <row r="51" spans="1:36" s="154" customFormat="1" ht="75" x14ac:dyDescent="0.25">
      <c r="A51" s="272" t="s">
        <v>1629</v>
      </c>
      <c r="B51" s="273"/>
      <c r="C51" s="273"/>
      <c r="D51" s="273" t="s">
        <v>142</v>
      </c>
      <c r="E51" s="268" t="s">
        <v>2725</v>
      </c>
      <c r="F51" s="273"/>
      <c r="G51" s="273" t="s">
        <v>2726</v>
      </c>
      <c r="H51" s="273" t="s">
        <v>2727</v>
      </c>
      <c r="I51" s="273" t="s">
        <v>949</v>
      </c>
      <c r="J51" s="273" t="s">
        <v>954</v>
      </c>
      <c r="K51" s="291" t="s">
        <v>23</v>
      </c>
      <c r="L51" s="282" t="s">
        <v>3095</v>
      </c>
      <c r="M51" s="273" t="s">
        <v>950</v>
      </c>
      <c r="N51" s="273" t="s">
        <v>955</v>
      </c>
      <c r="O51" s="273"/>
      <c r="P51" s="273"/>
      <c r="Q51" s="273"/>
      <c r="R51" s="273"/>
      <c r="S51" s="282" t="s">
        <v>3535</v>
      </c>
      <c r="T51" s="282" t="s">
        <v>3544</v>
      </c>
      <c r="U51" s="282" t="s">
        <v>3543</v>
      </c>
      <c r="V51" s="273" t="s">
        <v>956</v>
      </c>
      <c r="W51" s="273"/>
      <c r="X51" s="273"/>
      <c r="Y51" s="273"/>
      <c r="Z51" s="273"/>
      <c r="AA51" s="273"/>
      <c r="AB51" s="273"/>
      <c r="AC51" s="301" t="s">
        <v>3186</v>
      </c>
      <c r="AD51" s="291"/>
      <c r="AE51" s="291"/>
      <c r="AF51" s="273" t="s">
        <v>1601</v>
      </c>
      <c r="AG51" s="273"/>
      <c r="AH51" s="273"/>
      <c r="AI51" s="358"/>
      <c r="AJ51" s="280"/>
    </row>
    <row r="52" spans="1:36" s="154" customFormat="1" ht="60" x14ac:dyDescent="0.25">
      <c r="A52" s="272" t="s">
        <v>1630</v>
      </c>
      <c r="B52" s="273"/>
      <c r="C52" s="273"/>
      <c r="D52" s="273" t="s">
        <v>143</v>
      </c>
      <c r="E52" s="273" t="s">
        <v>957</v>
      </c>
      <c r="F52" s="273"/>
      <c r="G52" s="273" t="s">
        <v>953</v>
      </c>
      <c r="H52" s="273" t="s">
        <v>1600</v>
      </c>
      <c r="I52" s="273" t="s">
        <v>949</v>
      </c>
      <c r="J52" s="273" t="s">
        <v>954</v>
      </c>
      <c r="K52" s="291" t="s">
        <v>23</v>
      </c>
      <c r="L52" s="282" t="s">
        <v>3095</v>
      </c>
      <c r="M52" s="273" t="s">
        <v>950</v>
      </c>
      <c r="N52" s="273" t="s">
        <v>955</v>
      </c>
      <c r="O52" s="273"/>
      <c r="P52" s="273"/>
      <c r="Q52" s="273"/>
      <c r="R52" s="273"/>
      <c r="S52" s="282" t="s">
        <v>3535</v>
      </c>
      <c r="T52" s="282" t="s">
        <v>3544</v>
      </c>
      <c r="U52" s="282" t="s">
        <v>3543</v>
      </c>
      <c r="V52" s="273" t="s">
        <v>956</v>
      </c>
      <c r="W52" s="273"/>
      <c r="X52" s="273"/>
      <c r="Y52" s="273"/>
      <c r="Z52" s="273"/>
      <c r="AA52" s="273"/>
      <c r="AB52" s="273"/>
      <c r="AC52" s="301" t="s">
        <v>3186</v>
      </c>
      <c r="AD52" s="291"/>
      <c r="AE52" s="291"/>
      <c r="AF52" s="273" t="s">
        <v>1601</v>
      </c>
      <c r="AG52" s="273"/>
      <c r="AH52" s="273"/>
      <c r="AI52" s="358"/>
      <c r="AJ52" s="280"/>
    </row>
    <row r="53" spans="1:36" s="154" customFormat="1" ht="60" x14ac:dyDescent="0.25">
      <c r="A53" s="272" t="s">
        <v>1566</v>
      </c>
      <c r="B53" s="273"/>
      <c r="C53" s="273"/>
      <c r="D53" s="273" t="s">
        <v>1602</v>
      </c>
      <c r="E53" s="273"/>
      <c r="F53" s="273"/>
      <c r="G53" s="273" t="s">
        <v>953</v>
      </c>
      <c r="H53" s="273" t="s">
        <v>1600</v>
      </c>
      <c r="I53" s="273" t="s">
        <v>949</v>
      </c>
      <c r="J53" s="273" t="s">
        <v>954</v>
      </c>
      <c r="K53" s="291" t="s">
        <v>23</v>
      </c>
      <c r="L53" s="282" t="s">
        <v>3095</v>
      </c>
      <c r="M53" s="273" t="s">
        <v>950</v>
      </c>
      <c r="N53" s="273" t="s">
        <v>955</v>
      </c>
      <c r="O53" s="273"/>
      <c r="P53" s="273"/>
      <c r="Q53" s="273"/>
      <c r="R53" s="273"/>
      <c r="S53" s="282" t="s">
        <v>3535</v>
      </c>
      <c r="T53" s="282" t="s">
        <v>3544</v>
      </c>
      <c r="U53" s="282" t="s">
        <v>3543</v>
      </c>
      <c r="V53" s="273" t="s">
        <v>956</v>
      </c>
      <c r="W53" s="273"/>
      <c r="X53" s="273"/>
      <c r="Y53" s="273"/>
      <c r="Z53" s="273"/>
      <c r="AA53" s="273"/>
      <c r="AB53" s="273"/>
      <c r="AC53" s="301" t="s">
        <v>3186</v>
      </c>
      <c r="AD53" s="291"/>
      <c r="AE53" s="291"/>
      <c r="AF53" s="273" t="s">
        <v>1601</v>
      </c>
      <c r="AG53" s="273"/>
      <c r="AH53" s="273"/>
      <c r="AI53" s="358"/>
      <c r="AJ53" s="280"/>
    </row>
    <row r="54" spans="1:36" s="154" customFormat="1" ht="60" x14ac:dyDescent="0.25">
      <c r="A54" s="272"/>
      <c r="B54" s="273"/>
      <c r="C54" s="273"/>
      <c r="D54" s="273" t="s">
        <v>1603</v>
      </c>
      <c r="E54" s="273"/>
      <c r="F54" s="273"/>
      <c r="G54" s="273" t="s">
        <v>1604</v>
      </c>
      <c r="H54" s="273" t="s">
        <v>1600</v>
      </c>
      <c r="I54" s="273" t="s">
        <v>949</v>
      </c>
      <c r="J54" s="273" t="s">
        <v>954</v>
      </c>
      <c r="K54" s="291" t="s">
        <v>23</v>
      </c>
      <c r="L54" s="282" t="s">
        <v>3095</v>
      </c>
      <c r="M54" s="273" t="s">
        <v>950</v>
      </c>
      <c r="N54" s="273" t="s">
        <v>955</v>
      </c>
      <c r="O54" s="273"/>
      <c r="P54" s="273"/>
      <c r="Q54" s="273"/>
      <c r="R54" s="273"/>
      <c r="S54" s="282" t="s">
        <v>3535</v>
      </c>
      <c r="T54" s="282" t="s">
        <v>3544</v>
      </c>
      <c r="U54" s="282" t="s">
        <v>3543</v>
      </c>
      <c r="V54" s="273" t="s">
        <v>956</v>
      </c>
      <c r="W54" s="273"/>
      <c r="X54" s="273"/>
      <c r="Y54" s="273"/>
      <c r="Z54" s="273"/>
      <c r="AA54" s="273"/>
      <c r="AB54" s="273"/>
      <c r="AC54" s="301" t="s">
        <v>3186</v>
      </c>
      <c r="AD54" s="291"/>
      <c r="AE54" s="291"/>
      <c r="AF54" s="273" t="s">
        <v>1601</v>
      </c>
      <c r="AG54" s="273"/>
      <c r="AH54" s="273"/>
      <c r="AI54" s="358"/>
      <c r="AJ54" s="280"/>
    </row>
    <row r="55" spans="1:36" s="154" customFormat="1" ht="60" x14ac:dyDescent="0.25">
      <c r="A55" s="272"/>
      <c r="B55" s="273"/>
      <c r="C55" s="273"/>
      <c r="D55" s="273" t="s">
        <v>1605</v>
      </c>
      <c r="E55" s="273"/>
      <c r="F55" s="273"/>
      <c r="G55" s="273" t="s">
        <v>1606</v>
      </c>
      <c r="H55" s="273" t="s">
        <v>1600</v>
      </c>
      <c r="I55" s="273" t="s">
        <v>949</v>
      </c>
      <c r="J55" s="273" t="s">
        <v>954</v>
      </c>
      <c r="K55" s="291" t="s">
        <v>23</v>
      </c>
      <c r="L55" s="282" t="s">
        <v>3095</v>
      </c>
      <c r="M55" s="273" t="s">
        <v>950</v>
      </c>
      <c r="N55" s="273" t="s">
        <v>955</v>
      </c>
      <c r="O55" s="273"/>
      <c r="P55" s="273"/>
      <c r="Q55" s="273"/>
      <c r="R55" s="273"/>
      <c r="S55" s="282" t="s">
        <v>3535</v>
      </c>
      <c r="T55" s="282" t="s">
        <v>3544</v>
      </c>
      <c r="U55" s="282" t="s">
        <v>3543</v>
      </c>
      <c r="V55" s="273" t="s">
        <v>956</v>
      </c>
      <c r="W55" s="273"/>
      <c r="X55" s="273"/>
      <c r="Y55" s="273"/>
      <c r="Z55" s="273"/>
      <c r="AA55" s="273"/>
      <c r="AB55" s="273"/>
      <c r="AC55" s="301" t="s">
        <v>3186</v>
      </c>
      <c r="AD55" s="291"/>
      <c r="AE55" s="291"/>
      <c r="AF55" s="273" t="s">
        <v>1601</v>
      </c>
      <c r="AG55" s="273"/>
      <c r="AH55" s="273"/>
      <c r="AI55" s="358"/>
      <c r="AJ55" s="280"/>
    </row>
    <row r="56" spans="1:36" s="154" customFormat="1" ht="60" x14ac:dyDescent="0.25">
      <c r="A56" s="272"/>
      <c r="B56" s="273"/>
      <c r="C56" s="273"/>
      <c r="D56" s="273" t="s">
        <v>1607</v>
      </c>
      <c r="E56" s="273"/>
      <c r="F56" s="273"/>
      <c r="G56" s="273" t="s">
        <v>953</v>
      </c>
      <c r="H56" s="273" t="s">
        <v>1600</v>
      </c>
      <c r="I56" s="273" t="s">
        <v>949</v>
      </c>
      <c r="J56" s="273" t="s">
        <v>954</v>
      </c>
      <c r="K56" s="291" t="s">
        <v>23</v>
      </c>
      <c r="L56" s="282" t="s">
        <v>3095</v>
      </c>
      <c r="M56" s="273" t="s">
        <v>950</v>
      </c>
      <c r="N56" s="273" t="s">
        <v>955</v>
      </c>
      <c r="O56" s="273"/>
      <c r="P56" s="273"/>
      <c r="Q56" s="273"/>
      <c r="R56" s="273"/>
      <c r="S56" s="282" t="s">
        <v>3535</v>
      </c>
      <c r="T56" s="282" t="s">
        <v>3544</v>
      </c>
      <c r="U56" s="282" t="s">
        <v>3543</v>
      </c>
      <c r="V56" s="273" t="s">
        <v>956</v>
      </c>
      <c r="W56" s="273"/>
      <c r="X56" s="273"/>
      <c r="Y56" s="273"/>
      <c r="Z56" s="273"/>
      <c r="AA56" s="273"/>
      <c r="AB56" s="273"/>
      <c r="AC56" s="301" t="s">
        <v>3186</v>
      </c>
      <c r="AD56" s="291"/>
      <c r="AE56" s="291"/>
      <c r="AF56" s="273" t="s">
        <v>1601</v>
      </c>
      <c r="AG56" s="273"/>
      <c r="AH56" s="273"/>
      <c r="AI56" s="358"/>
      <c r="AJ56" s="280"/>
    </row>
    <row r="57" spans="1:36" s="155" customFormat="1" x14ac:dyDescent="0.25">
      <c r="A57" s="272" t="s">
        <v>46</v>
      </c>
      <c r="B57" s="273" t="s">
        <v>41</v>
      </c>
      <c r="C57" s="273"/>
      <c r="D57" s="273"/>
      <c r="E57" s="273"/>
      <c r="F57" s="273"/>
      <c r="G57" s="273"/>
      <c r="H57" s="273"/>
      <c r="I57" s="273"/>
      <c r="J57" s="273"/>
      <c r="K57" s="291"/>
      <c r="L57" s="273"/>
      <c r="M57" s="273"/>
      <c r="N57" s="273"/>
      <c r="O57" s="273"/>
      <c r="P57" s="273"/>
      <c r="Q57" s="273"/>
      <c r="R57" s="273"/>
      <c r="S57" s="273"/>
      <c r="T57" s="273"/>
      <c r="U57" s="273"/>
      <c r="V57" s="273"/>
      <c r="W57" s="273"/>
      <c r="X57" s="273"/>
      <c r="Y57" s="273"/>
      <c r="Z57" s="273"/>
      <c r="AA57" s="273"/>
      <c r="AB57" s="273"/>
      <c r="AC57" s="291"/>
      <c r="AD57" s="291"/>
      <c r="AE57" s="291"/>
      <c r="AF57" s="273"/>
      <c r="AG57" s="273"/>
      <c r="AH57" s="273"/>
      <c r="AI57" s="358"/>
      <c r="AJ57" s="280"/>
    </row>
    <row r="58" spans="1:36" s="155" customFormat="1" ht="144.75" customHeight="1" x14ac:dyDescent="0.25">
      <c r="A58" s="272" t="s">
        <v>325</v>
      </c>
      <c r="B58" s="273"/>
      <c r="C58" s="273"/>
      <c r="D58" s="273" t="s">
        <v>322</v>
      </c>
      <c r="E58" s="273" t="s">
        <v>958</v>
      </c>
      <c r="F58" s="273"/>
      <c r="G58" s="273" t="s">
        <v>959</v>
      </c>
      <c r="H58" s="273" t="s">
        <v>1608</v>
      </c>
      <c r="I58" s="273" t="s">
        <v>940</v>
      </c>
      <c r="J58" s="273" t="s">
        <v>949</v>
      </c>
      <c r="K58" s="361"/>
      <c r="L58" s="282" t="s">
        <v>3095</v>
      </c>
      <c r="M58" s="273" t="s">
        <v>950</v>
      </c>
      <c r="N58" s="273" t="s">
        <v>945</v>
      </c>
      <c r="O58" s="273"/>
      <c r="P58" s="273"/>
      <c r="Q58" s="273"/>
      <c r="R58" s="273"/>
      <c r="S58" s="282" t="s">
        <v>4</v>
      </c>
      <c r="T58" s="282" t="s">
        <v>3541</v>
      </c>
      <c r="U58" s="282" t="s">
        <v>3545</v>
      </c>
      <c r="V58" s="273" t="s">
        <v>960</v>
      </c>
      <c r="W58" s="273"/>
      <c r="X58" s="273"/>
      <c r="Y58" s="273"/>
      <c r="Z58" s="273"/>
      <c r="AA58" s="273"/>
      <c r="AB58" s="273"/>
      <c r="AC58" s="291"/>
      <c r="AD58" s="291"/>
      <c r="AE58" s="291"/>
      <c r="AF58" s="273" t="s">
        <v>1609</v>
      </c>
      <c r="AG58" s="273"/>
      <c r="AH58" s="273"/>
      <c r="AI58" s="358" t="s">
        <v>3186</v>
      </c>
      <c r="AJ58" s="280"/>
    </row>
    <row r="59" spans="1:36" s="155" customFormat="1" ht="120" x14ac:dyDescent="0.25">
      <c r="A59" s="272" t="s">
        <v>326</v>
      </c>
      <c r="B59" s="273"/>
      <c r="C59" s="273"/>
      <c r="D59" s="273" t="s">
        <v>310</v>
      </c>
      <c r="E59" s="273" t="s">
        <v>952</v>
      </c>
      <c r="F59" s="273"/>
      <c r="G59" s="273" t="s">
        <v>959</v>
      </c>
      <c r="H59" s="273" t="s">
        <v>1608</v>
      </c>
      <c r="I59" s="273" t="s">
        <v>940</v>
      </c>
      <c r="J59" s="273" t="s">
        <v>949</v>
      </c>
      <c r="K59" s="361"/>
      <c r="L59" s="282" t="s">
        <v>3095</v>
      </c>
      <c r="M59" s="273" t="s">
        <v>950</v>
      </c>
      <c r="N59" s="273" t="s">
        <v>945</v>
      </c>
      <c r="O59" s="273"/>
      <c r="P59" s="273"/>
      <c r="Q59" s="273"/>
      <c r="R59" s="273"/>
      <c r="S59" s="282" t="s">
        <v>4</v>
      </c>
      <c r="T59" s="282" t="s">
        <v>3541</v>
      </c>
      <c r="U59" s="282" t="s">
        <v>3545</v>
      </c>
      <c r="V59" s="273" t="s">
        <v>960</v>
      </c>
      <c r="W59" s="273"/>
      <c r="X59" s="273"/>
      <c r="Y59" s="273"/>
      <c r="Z59" s="273"/>
      <c r="AA59" s="273"/>
      <c r="AB59" s="273"/>
      <c r="AC59" s="291"/>
      <c r="AD59" s="291"/>
      <c r="AE59" s="291"/>
      <c r="AF59" s="273" t="s">
        <v>1609</v>
      </c>
      <c r="AG59" s="273"/>
      <c r="AH59" s="273"/>
      <c r="AI59" s="358" t="s">
        <v>3186</v>
      </c>
      <c r="AJ59" s="280"/>
    </row>
    <row r="60" spans="1:36" s="155" customFormat="1" ht="120" x14ac:dyDescent="0.25">
      <c r="A60" s="272" t="s">
        <v>1566</v>
      </c>
      <c r="B60" s="273"/>
      <c r="C60" s="273"/>
      <c r="D60" s="273" t="s">
        <v>1602</v>
      </c>
      <c r="E60" s="273"/>
      <c r="F60" s="273"/>
      <c r="G60" s="273" t="s">
        <v>959</v>
      </c>
      <c r="H60" s="273" t="s">
        <v>1608</v>
      </c>
      <c r="I60" s="273" t="s">
        <v>940</v>
      </c>
      <c r="J60" s="273" t="s">
        <v>949</v>
      </c>
      <c r="K60" s="361"/>
      <c r="L60" s="282" t="s">
        <v>3095</v>
      </c>
      <c r="M60" s="273" t="s">
        <v>950</v>
      </c>
      <c r="N60" s="273" t="s">
        <v>945</v>
      </c>
      <c r="O60" s="273"/>
      <c r="P60" s="273"/>
      <c r="Q60" s="273"/>
      <c r="R60" s="273"/>
      <c r="S60" s="282" t="s">
        <v>4</v>
      </c>
      <c r="T60" s="282" t="s">
        <v>3541</v>
      </c>
      <c r="U60" s="282" t="s">
        <v>3545</v>
      </c>
      <c r="V60" s="273" t="s">
        <v>960</v>
      </c>
      <c r="W60" s="273"/>
      <c r="X60" s="273"/>
      <c r="Y60" s="273"/>
      <c r="Z60" s="273"/>
      <c r="AA60" s="273"/>
      <c r="AB60" s="273"/>
      <c r="AC60" s="291"/>
      <c r="AD60" s="291"/>
      <c r="AE60" s="291"/>
      <c r="AF60" s="273" t="s">
        <v>1609</v>
      </c>
      <c r="AG60" s="273"/>
      <c r="AH60" s="273"/>
      <c r="AI60" s="358" t="s">
        <v>3186</v>
      </c>
      <c r="AJ60" s="280"/>
    </row>
    <row r="61" spans="1:36" s="155" customFormat="1" ht="120" x14ac:dyDescent="0.25">
      <c r="A61" s="272"/>
      <c r="B61" s="273"/>
      <c r="C61" s="273"/>
      <c r="D61" s="273" t="s">
        <v>1607</v>
      </c>
      <c r="E61" s="273"/>
      <c r="F61" s="273"/>
      <c r="G61" s="273" t="s">
        <v>959</v>
      </c>
      <c r="H61" s="273" t="s">
        <v>1608</v>
      </c>
      <c r="I61" s="273" t="s">
        <v>940</v>
      </c>
      <c r="J61" s="273" t="s">
        <v>949</v>
      </c>
      <c r="K61" s="361"/>
      <c r="L61" s="282" t="s">
        <v>3095</v>
      </c>
      <c r="M61" s="273" t="s">
        <v>950</v>
      </c>
      <c r="N61" s="273" t="s">
        <v>945</v>
      </c>
      <c r="O61" s="273"/>
      <c r="P61" s="273"/>
      <c r="Q61" s="273"/>
      <c r="R61" s="273"/>
      <c r="S61" s="282" t="s">
        <v>4</v>
      </c>
      <c r="T61" s="282" t="s">
        <v>3541</v>
      </c>
      <c r="U61" s="282" t="s">
        <v>3545</v>
      </c>
      <c r="V61" s="273" t="s">
        <v>960</v>
      </c>
      <c r="W61" s="273"/>
      <c r="X61" s="273"/>
      <c r="Y61" s="273"/>
      <c r="Z61" s="273"/>
      <c r="AA61" s="273"/>
      <c r="AB61" s="273"/>
      <c r="AC61" s="291"/>
      <c r="AD61" s="291"/>
      <c r="AE61" s="291"/>
      <c r="AF61" s="273" t="s">
        <v>1609</v>
      </c>
      <c r="AG61" s="273"/>
      <c r="AH61" s="273"/>
      <c r="AI61" s="358" t="s">
        <v>3186</v>
      </c>
      <c r="AJ61" s="280"/>
    </row>
    <row r="62" spans="1:36" s="155" customFormat="1" x14ac:dyDescent="0.25">
      <c r="A62" s="272" t="s">
        <v>327</v>
      </c>
      <c r="B62" s="273" t="s">
        <v>323</v>
      </c>
      <c r="C62" s="273"/>
      <c r="D62" s="273"/>
      <c r="E62" s="273"/>
      <c r="F62" s="273"/>
      <c r="G62" s="273"/>
      <c r="H62" s="273"/>
      <c r="I62" s="273"/>
      <c r="J62" s="273"/>
      <c r="K62" s="291"/>
      <c r="L62" s="273"/>
      <c r="M62" s="273"/>
      <c r="N62" s="273"/>
      <c r="O62" s="273"/>
      <c r="P62" s="273"/>
      <c r="Q62" s="273"/>
      <c r="R62" s="273"/>
      <c r="S62" s="273"/>
      <c r="T62" s="273"/>
      <c r="U62" s="273"/>
      <c r="V62" s="273"/>
      <c r="W62" s="273"/>
      <c r="X62" s="273"/>
      <c r="Y62" s="273"/>
      <c r="Z62" s="273"/>
      <c r="AA62" s="273"/>
      <c r="AB62" s="273"/>
      <c r="AC62" s="291"/>
      <c r="AD62" s="291"/>
      <c r="AE62" s="291"/>
      <c r="AF62" s="273"/>
      <c r="AG62" s="273"/>
      <c r="AH62" s="273"/>
      <c r="AI62" s="358"/>
      <c r="AJ62" s="280"/>
    </row>
    <row r="63" spans="1:36" s="155" customFormat="1" ht="120" x14ac:dyDescent="0.25">
      <c r="A63" s="272" t="s">
        <v>328</v>
      </c>
      <c r="B63" s="273"/>
      <c r="C63" s="273"/>
      <c r="D63" s="273" t="s">
        <v>324</v>
      </c>
      <c r="E63" s="273" t="s">
        <v>961</v>
      </c>
      <c r="F63" s="273"/>
      <c r="G63" s="273" t="s">
        <v>1610</v>
      </c>
      <c r="H63" s="273" t="s">
        <v>1608</v>
      </c>
      <c r="I63" s="273" t="s">
        <v>940</v>
      </c>
      <c r="J63" s="273" t="s">
        <v>949</v>
      </c>
      <c r="K63" s="361"/>
      <c r="L63" s="282" t="s">
        <v>3095</v>
      </c>
      <c r="M63" s="273" t="s">
        <v>950</v>
      </c>
      <c r="N63" s="273" t="s">
        <v>1611</v>
      </c>
      <c r="O63" s="273"/>
      <c r="P63" s="273"/>
      <c r="Q63" s="273"/>
      <c r="R63" s="273"/>
      <c r="S63" s="282" t="s">
        <v>4</v>
      </c>
      <c r="T63" s="282" t="s">
        <v>3541</v>
      </c>
      <c r="U63" s="282" t="s">
        <v>3545</v>
      </c>
      <c r="V63" s="273" t="s">
        <v>1612</v>
      </c>
      <c r="W63" s="273"/>
      <c r="X63" s="273"/>
      <c r="Y63" s="273"/>
      <c r="Z63" s="273"/>
      <c r="AA63" s="273"/>
      <c r="AB63" s="273"/>
      <c r="AC63" s="291"/>
      <c r="AD63" s="291"/>
      <c r="AE63" s="291"/>
      <c r="AF63" s="273" t="s">
        <v>1609</v>
      </c>
      <c r="AG63" s="273"/>
      <c r="AH63" s="273"/>
      <c r="AI63" s="358" t="s">
        <v>3186</v>
      </c>
      <c r="AJ63" s="280"/>
    </row>
    <row r="64" spans="1:36" s="155" customFormat="1" x14ac:dyDescent="0.25">
      <c r="A64" s="272" t="s">
        <v>47</v>
      </c>
      <c r="B64" s="271" t="s">
        <v>295</v>
      </c>
      <c r="C64" s="273"/>
      <c r="D64" s="273"/>
      <c r="E64" s="273"/>
      <c r="F64" s="273"/>
      <c r="G64" s="273"/>
      <c r="H64" s="273"/>
      <c r="I64" s="273"/>
      <c r="J64" s="273"/>
      <c r="K64" s="361"/>
      <c r="L64" s="282"/>
      <c r="M64" s="273"/>
      <c r="N64" s="273"/>
      <c r="O64" s="273"/>
      <c r="P64" s="273"/>
      <c r="Q64" s="273"/>
      <c r="R64" s="273"/>
      <c r="S64" s="282"/>
      <c r="T64" s="282"/>
      <c r="U64" s="282"/>
      <c r="V64" s="273"/>
      <c r="W64" s="273"/>
      <c r="X64" s="273"/>
      <c r="Y64" s="273"/>
      <c r="Z64" s="273"/>
      <c r="AA64" s="273"/>
      <c r="AB64" s="273"/>
      <c r="AC64" s="291"/>
      <c r="AD64" s="291"/>
      <c r="AE64" s="291"/>
      <c r="AF64" s="273"/>
      <c r="AG64" s="273"/>
      <c r="AH64" s="273"/>
      <c r="AI64" s="358"/>
      <c r="AJ64" s="280"/>
    </row>
    <row r="65" spans="1:36" s="155" customFormat="1" x14ac:dyDescent="0.25">
      <c r="A65" s="272" t="s">
        <v>48</v>
      </c>
      <c r="B65" s="273" t="s">
        <v>42</v>
      </c>
      <c r="C65" s="273"/>
      <c r="D65" s="273"/>
      <c r="E65" s="273"/>
      <c r="F65" s="273"/>
      <c r="G65" s="273"/>
      <c r="H65" s="273"/>
      <c r="I65" s="273"/>
      <c r="J65" s="273"/>
      <c r="K65" s="291"/>
      <c r="L65" s="273"/>
      <c r="M65" s="273"/>
      <c r="N65" s="273"/>
      <c r="O65" s="273"/>
      <c r="P65" s="273"/>
      <c r="Q65" s="273"/>
      <c r="R65" s="273"/>
      <c r="S65" s="273"/>
      <c r="T65" s="273"/>
      <c r="U65" s="273"/>
      <c r="V65" s="273"/>
      <c r="W65" s="273"/>
      <c r="X65" s="273"/>
      <c r="Y65" s="273"/>
      <c r="Z65" s="273"/>
      <c r="AA65" s="273"/>
      <c r="AB65" s="273"/>
      <c r="AC65" s="291"/>
      <c r="AD65" s="291"/>
      <c r="AE65" s="291"/>
      <c r="AF65" s="273"/>
      <c r="AG65" s="273"/>
      <c r="AH65" s="273"/>
      <c r="AI65" s="358"/>
      <c r="AJ65" s="280"/>
    </row>
    <row r="66" spans="1:36" s="154" customFormat="1" ht="60" x14ac:dyDescent="0.25">
      <c r="A66" s="272" t="s">
        <v>331</v>
      </c>
      <c r="B66" s="273"/>
      <c r="C66" s="273"/>
      <c r="D66" s="273" t="s">
        <v>141</v>
      </c>
      <c r="E66" s="273" t="s">
        <v>962</v>
      </c>
      <c r="F66" s="273"/>
      <c r="G66" s="273" t="s">
        <v>963</v>
      </c>
      <c r="H66" s="273" t="s">
        <v>2729</v>
      </c>
      <c r="I66" s="273" t="s">
        <v>949</v>
      </c>
      <c r="J66" s="273" t="s">
        <v>954</v>
      </c>
      <c r="K66" s="291" t="s">
        <v>23</v>
      </c>
      <c r="L66" s="282" t="s">
        <v>3095</v>
      </c>
      <c r="M66" s="273" t="s">
        <v>950</v>
      </c>
      <c r="N66" s="273" t="s">
        <v>945</v>
      </c>
      <c r="O66" s="273"/>
      <c r="P66" s="273"/>
      <c r="Q66" s="273"/>
      <c r="R66" s="273"/>
      <c r="S66" s="282" t="s">
        <v>3535</v>
      </c>
      <c r="T66" s="282" t="s">
        <v>3542</v>
      </c>
      <c r="U66" s="282" t="s">
        <v>3531</v>
      </c>
      <c r="V66" s="273" t="s">
        <v>956</v>
      </c>
      <c r="W66" s="273"/>
      <c r="X66" s="273"/>
      <c r="Y66" s="273"/>
      <c r="Z66" s="273"/>
      <c r="AA66" s="273"/>
      <c r="AB66" s="273"/>
      <c r="AC66" s="301" t="s">
        <v>3186</v>
      </c>
      <c r="AD66" s="291"/>
      <c r="AE66" s="291"/>
      <c r="AF66" s="273" t="s">
        <v>2731</v>
      </c>
      <c r="AG66" s="273"/>
      <c r="AH66" s="273"/>
      <c r="AI66" s="358"/>
      <c r="AJ66" s="280"/>
    </row>
    <row r="67" spans="1:36" s="154" customFormat="1" ht="60" x14ac:dyDescent="0.25">
      <c r="A67" s="272" t="s">
        <v>332</v>
      </c>
      <c r="B67" s="273"/>
      <c r="C67" s="273"/>
      <c r="D67" s="273" t="s">
        <v>142</v>
      </c>
      <c r="E67" s="273" t="s">
        <v>962</v>
      </c>
      <c r="F67" s="273"/>
      <c r="G67" s="273" t="s">
        <v>964</v>
      </c>
      <c r="H67" s="273" t="s">
        <v>1600</v>
      </c>
      <c r="I67" s="273" t="s">
        <v>949</v>
      </c>
      <c r="J67" s="273" t="s">
        <v>954</v>
      </c>
      <c r="K67" s="291" t="s">
        <v>23</v>
      </c>
      <c r="L67" s="282" t="s">
        <v>3095</v>
      </c>
      <c r="M67" s="273" t="s">
        <v>950</v>
      </c>
      <c r="N67" s="273" t="s">
        <v>945</v>
      </c>
      <c r="O67" s="273"/>
      <c r="P67" s="273"/>
      <c r="Q67" s="273"/>
      <c r="R67" s="273"/>
      <c r="S67" s="282" t="s">
        <v>3535</v>
      </c>
      <c r="T67" s="282" t="s">
        <v>3542</v>
      </c>
      <c r="U67" s="282" t="s">
        <v>3531</v>
      </c>
      <c r="V67" s="273" t="s">
        <v>956</v>
      </c>
      <c r="W67" s="273"/>
      <c r="X67" s="273"/>
      <c r="Y67" s="273"/>
      <c r="Z67" s="273"/>
      <c r="AA67" s="273"/>
      <c r="AB67" s="273"/>
      <c r="AC67" s="301" t="s">
        <v>3186</v>
      </c>
      <c r="AD67" s="291"/>
      <c r="AE67" s="291"/>
      <c r="AF67" s="273" t="s">
        <v>2731</v>
      </c>
      <c r="AG67" s="273"/>
      <c r="AH67" s="273"/>
      <c r="AI67" s="358"/>
      <c r="AJ67" s="280"/>
    </row>
    <row r="68" spans="1:36" s="154" customFormat="1" ht="60" x14ac:dyDescent="0.25">
      <c r="A68" s="272" t="s">
        <v>1631</v>
      </c>
      <c r="B68" s="273"/>
      <c r="C68" s="273"/>
      <c r="D68" s="273" t="s">
        <v>143</v>
      </c>
      <c r="E68" s="273" t="s">
        <v>962</v>
      </c>
      <c r="F68" s="273"/>
      <c r="G68" s="273" t="s">
        <v>964</v>
      </c>
      <c r="H68" s="273" t="s">
        <v>1600</v>
      </c>
      <c r="I68" s="273" t="s">
        <v>949</v>
      </c>
      <c r="J68" s="273" t="s">
        <v>954</v>
      </c>
      <c r="K68" s="291" t="s">
        <v>23</v>
      </c>
      <c r="L68" s="282" t="s">
        <v>3095</v>
      </c>
      <c r="M68" s="273" t="s">
        <v>950</v>
      </c>
      <c r="N68" s="273" t="s">
        <v>945</v>
      </c>
      <c r="O68" s="273"/>
      <c r="P68" s="273"/>
      <c r="Q68" s="273"/>
      <c r="R68" s="273"/>
      <c r="S68" s="282" t="s">
        <v>3535</v>
      </c>
      <c r="T68" s="282" t="s">
        <v>3542</v>
      </c>
      <c r="U68" s="282" t="s">
        <v>3531</v>
      </c>
      <c r="V68" s="273" t="s">
        <v>956</v>
      </c>
      <c r="W68" s="273"/>
      <c r="X68" s="273"/>
      <c r="Y68" s="273"/>
      <c r="Z68" s="273"/>
      <c r="AA68" s="273"/>
      <c r="AB68" s="273"/>
      <c r="AC68" s="301" t="s">
        <v>3186</v>
      </c>
      <c r="AD68" s="291"/>
      <c r="AE68" s="291"/>
      <c r="AF68" s="273" t="s">
        <v>2731</v>
      </c>
      <c r="AG68" s="273"/>
      <c r="AH68" s="273"/>
      <c r="AI68" s="358"/>
      <c r="AJ68" s="280"/>
    </row>
    <row r="69" spans="1:36" s="154" customFormat="1" ht="60" x14ac:dyDescent="0.25">
      <c r="A69" s="272" t="s">
        <v>1566</v>
      </c>
      <c r="B69" s="273"/>
      <c r="C69" s="273"/>
      <c r="D69" s="273" t="s">
        <v>1602</v>
      </c>
      <c r="E69" s="273"/>
      <c r="F69" s="273"/>
      <c r="G69" s="273" t="s">
        <v>963</v>
      </c>
      <c r="H69" s="273" t="s">
        <v>2729</v>
      </c>
      <c r="I69" s="273" t="s">
        <v>949</v>
      </c>
      <c r="J69" s="273" t="s">
        <v>954</v>
      </c>
      <c r="K69" s="291" t="s">
        <v>23</v>
      </c>
      <c r="L69" s="282" t="s">
        <v>3095</v>
      </c>
      <c r="M69" s="273" t="s">
        <v>950</v>
      </c>
      <c r="N69" s="273" t="s">
        <v>945</v>
      </c>
      <c r="O69" s="273"/>
      <c r="P69" s="273"/>
      <c r="Q69" s="273"/>
      <c r="R69" s="273"/>
      <c r="S69" s="282" t="s">
        <v>3535</v>
      </c>
      <c r="T69" s="282" t="s">
        <v>3542</v>
      </c>
      <c r="U69" s="282" t="s">
        <v>3531</v>
      </c>
      <c r="V69" s="273" t="s">
        <v>956</v>
      </c>
      <c r="W69" s="273"/>
      <c r="X69" s="273"/>
      <c r="Y69" s="273"/>
      <c r="Z69" s="273"/>
      <c r="AA69" s="273"/>
      <c r="AB69" s="273"/>
      <c r="AC69" s="301" t="s">
        <v>3186</v>
      </c>
      <c r="AD69" s="291"/>
      <c r="AE69" s="291"/>
      <c r="AF69" s="273" t="s">
        <v>2731</v>
      </c>
      <c r="AG69" s="273"/>
      <c r="AH69" s="273"/>
      <c r="AI69" s="358"/>
      <c r="AJ69" s="280"/>
    </row>
    <row r="70" spans="1:36" s="154" customFormat="1" ht="60" x14ac:dyDescent="0.25">
      <c r="A70" s="272"/>
      <c r="B70" s="273"/>
      <c r="C70" s="273"/>
      <c r="D70" s="273" t="s">
        <v>2154</v>
      </c>
      <c r="E70" s="273"/>
      <c r="F70" s="273"/>
      <c r="G70" s="273" t="s">
        <v>963</v>
      </c>
      <c r="H70" s="273" t="s">
        <v>2729</v>
      </c>
      <c r="I70" s="273" t="s">
        <v>949</v>
      </c>
      <c r="J70" s="273" t="s">
        <v>954</v>
      </c>
      <c r="K70" s="291" t="s">
        <v>23</v>
      </c>
      <c r="L70" s="282" t="s">
        <v>3095</v>
      </c>
      <c r="M70" s="273" t="s">
        <v>950</v>
      </c>
      <c r="N70" s="273" t="s">
        <v>945</v>
      </c>
      <c r="O70" s="273"/>
      <c r="P70" s="273"/>
      <c r="Q70" s="273"/>
      <c r="R70" s="273"/>
      <c r="S70" s="282" t="s">
        <v>3535</v>
      </c>
      <c r="T70" s="282" t="s">
        <v>3542</v>
      </c>
      <c r="U70" s="282" t="s">
        <v>3531</v>
      </c>
      <c r="V70" s="273" t="s">
        <v>956</v>
      </c>
      <c r="W70" s="273"/>
      <c r="X70" s="273"/>
      <c r="Y70" s="273"/>
      <c r="Z70" s="273"/>
      <c r="AA70" s="273"/>
      <c r="AB70" s="273"/>
      <c r="AC70" s="301" t="s">
        <v>3186</v>
      </c>
      <c r="AD70" s="291"/>
      <c r="AE70" s="291"/>
      <c r="AF70" s="273" t="s">
        <v>2731</v>
      </c>
      <c r="AG70" s="273"/>
      <c r="AH70" s="273"/>
      <c r="AI70" s="358"/>
      <c r="AJ70" s="280"/>
    </row>
    <row r="71" spans="1:36" s="154" customFormat="1" ht="60" x14ac:dyDescent="0.25">
      <c r="A71" s="272"/>
      <c r="B71" s="273"/>
      <c r="C71" s="273"/>
      <c r="D71" s="273" t="s">
        <v>2730</v>
      </c>
      <c r="E71" s="273"/>
      <c r="F71" s="273"/>
      <c r="G71" s="273" t="s">
        <v>2732</v>
      </c>
      <c r="H71" s="273" t="s">
        <v>2733</v>
      </c>
      <c r="I71" s="360"/>
      <c r="J71" s="360"/>
      <c r="K71" s="361"/>
      <c r="L71" s="282" t="s">
        <v>1838</v>
      </c>
      <c r="M71" s="282"/>
      <c r="N71" s="282"/>
      <c r="O71" s="282"/>
      <c r="P71" s="282"/>
      <c r="Q71" s="282"/>
      <c r="R71" s="282"/>
      <c r="S71" s="282" t="s">
        <v>1838</v>
      </c>
      <c r="T71" s="282" t="s">
        <v>1838</v>
      </c>
      <c r="U71" s="282" t="s">
        <v>1838</v>
      </c>
      <c r="V71" s="273"/>
      <c r="W71" s="273"/>
      <c r="X71" s="273"/>
      <c r="Y71" s="273"/>
      <c r="Z71" s="273"/>
      <c r="AA71" s="273"/>
      <c r="AB71" s="273"/>
      <c r="AC71" s="291"/>
      <c r="AD71" s="291"/>
      <c r="AE71" s="291"/>
      <c r="AF71" s="273"/>
      <c r="AG71" s="273"/>
      <c r="AH71" s="273"/>
      <c r="AI71" s="358" t="s">
        <v>3186</v>
      </c>
      <c r="AJ71" s="280"/>
    </row>
    <row r="72" spans="1:36" s="154" customFormat="1" x14ac:dyDescent="0.25">
      <c r="A72" s="272"/>
      <c r="B72" s="273"/>
      <c r="C72" s="273"/>
      <c r="D72" s="273" t="s">
        <v>2728</v>
      </c>
      <c r="E72" s="273"/>
      <c r="F72" s="273"/>
      <c r="G72" s="273"/>
      <c r="H72" s="273"/>
      <c r="I72" s="360"/>
      <c r="J72" s="360"/>
      <c r="K72" s="361"/>
      <c r="L72" s="273"/>
      <c r="M72" s="273"/>
      <c r="N72" s="273"/>
      <c r="O72" s="273"/>
      <c r="P72" s="273"/>
      <c r="Q72" s="273"/>
      <c r="R72" s="273"/>
      <c r="S72" s="273"/>
      <c r="T72" s="273"/>
      <c r="U72" s="273"/>
      <c r="V72" s="273"/>
      <c r="W72" s="273"/>
      <c r="X72" s="273"/>
      <c r="Y72" s="273"/>
      <c r="Z72" s="273"/>
      <c r="AA72" s="273"/>
      <c r="AB72" s="273"/>
      <c r="AC72" s="291"/>
      <c r="AD72" s="291"/>
      <c r="AE72" s="291"/>
      <c r="AF72" s="273"/>
      <c r="AG72" s="273"/>
      <c r="AH72" s="273"/>
      <c r="AI72" s="358" t="s">
        <v>3186</v>
      </c>
      <c r="AJ72" s="280"/>
    </row>
    <row r="73" spans="1:36" s="155" customFormat="1" x14ac:dyDescent="0.25">
      <c r="A73" s="272" t="s">
        <v>3971</v>
      </c>
      <c r="B73" s="273" t="s">
        <v>43</v>
      </c>
      <c r="C73" s="273"/>
      <c r="D73" s="273"/>
      <c r="E73" s="273"/>
      <c r="F73" s="273"/>
      <c r="G73" s="273"/>
      <c r="H73" s="273"/>
      <c r="I73" s="273"/>
      <c r="J73" s="273"/>
      <c r="K73" s="291"/>
      <c r="L73" s="273"/>
      <c r="M73" s="273"/>
      <c r="N73" s="273"/>
      <c r="O73" s="273"/>
      <c r="P73" s="273"/>
      <c r="Q73" s="273"/>
      <c r="R73" s="273"/>
      <c r="S73" s="273"/>
      <c r="T73" s="273"/>
      <c r="U73" s="273"/>
      <c r="V73" s="273"/>
      <c r="W73" s="273"/>
      <c r="X73" s="273"/>
      <c r="Y73" s="273"/>
      <c r="Z73" s="273"/>
      <c r="AA73" s="273"/>
      <c r="AB73" s="273"/>
      <c r="AC73" s="291"/>
      <c r="AD73" s="291"/>
      <c r="AE73" s="291"/>
      <c r="AF73" s="273"/>
      <c r="AG73" s="273"/>
      <c r="AH73" s="273"/>
      <c r="AI73" s="358"/>
      <c r="AJ73" s="280"/>
    </row>
    <row r="74" spans="1:36" s="155" customFormat="1" ht="60" x14ac:dyDescent="0.25">
      <c r="A74" s="272" t="s">
        <v>3972</v>
      </c>
      <c r="B74" s="273"/>
      <c r="C74" s="273"/>
      <c r="D74" s="273" t="s">
        <v>2734</v>
      </c>
      <c r="E74" s="273" t="s">
        <v>2736</v>
      </c>
      <c r="F74" s="273"/>
      <c r="G74" s="273" t="s">
        <v>2735</v>
      </c>
      <c r="H74" s="273" t="s">
        <v>1600</v>
      </c>
      <c r="I74" s="273" t="s">
        <v>949</v>
      </c>
      <c r="J74" s="273" t="s">
        <v>954</v>
      </c>
      <c r="K74" s="291" t="s">
        <v>23</v>
      </c>
      <c r="L74" s="282" t="s">
        <v>3095</v>
      </c>
      <c r="M74" s="273" t="s">
        <v>950</v>
      </c>
      <c r="N74" s="273" t="s">
        <v>945</v>
      </c>
      <c r="O74" s="273"/>
      <c r="P74" s="273"/>
      <c r="Q74" s="273"/>
      <c r="R74" s="273"/>
      <c r="S74" s="282" t="s">
        <v>3535</v>
      </c>
      <c r="T74" s="282" t="s">
        <v>3542</v>
      </c>
      <c r="U74" s="282" t="s">
        <v>3531</v>
      </c>
      <c r="V74" s="273" t="s">
        <v>956</v>
      </c>
      <c r="W74" s="273"/>
      <c r="X74" s="273"/>
      <c r="Y74" s="273"/>
      <c r="Z74" s="273"/>
      <c r="AA74" s="273"/>
      <c r="AB74" s="273"/>
      <c r="AC74" s="301" t="s">
        <v>3186</v>
      </c>
      <c r="AD74" s="291"/>
      <c r="AE74" s="291"/>
      <c r="AF74" s="273" t="s">
        <v>2731</v>
      </c>
      <c r="AG74" s="273"/>
      <c r="AH74" s="273"/>
      <c r="AI74" s="358"/>
      <c r="AJ74" s="280"/>
    </row>
    <row r="75" spans="1:36" s="155" customFormat="1" ht="60" x14ac:dyDescent="0.25">
      <c r="A75" s="272" t="s">
        <v>3973</v>
      </c>
      <c r="B75" s="273"/>
      <c r="C75" s="273"/>
      <c r="D75" s="273" t="s">
        <v>310</v>
      </c>
      <c r="E75" s="273" t="s">
        <v>965</v>
      </c>
      <c r="F75" s="273"/>
      <c r="G75" s="273" t="s">
        <v>2737</v>
      </c>
      <c r="H75" s="273" t="s">
        <v>1600</v>
      </c>
      <c r="I75" s="273" t="s">
        <v>949</v>
      </c>
      <c r="J75" s="273" t="s">
        <v>954</v>
      </c>
      <c r="K75" s="291" t="s">
        <v>23</v>
      </c>
      <c r="L75" s="282" t="s">
        <v>3095</v>
      </c>
      <c r="M75" s="273" t="s">
        <v>950</v>
      </c>
      <c r="N75" s="273" t="s">
        <v>945</v>
      </c>
      <c r="O75" s="273"/>
      <c r="P75" s="273"/>
      <c r="Q75" s="273"/>
      <c r="R75" s="273"/>
      <c r="S75" s="282" t="s">
        <v>3535</v>
      </c>
      <c r="T75" s="282" t="s">
        <v>3542</v>
      </c>
      <c r="U75" s="282" t="s">
        <v>3531</v>
      </c>
      <c r="V75" s="273" t="s">
        <v>956</v>
      </c>
      <c r="W75" s="273"/>
      <c r="X75" s="273"/>
      <c r="Y75" s="273"/>
      <c r="Z75" s="273"/>
      <c r="AA75" s="273"/>
      <c r="AB75" s="273"/>
      <c r="AC75" s="301" t="s">
        <v>3186</v>
      </c>
      <c r="AD75" s="291"/>
      <c r="AE75" s="291"/>
      <c r="AF75" s="273" t="s">
        <v>2731</v>
      </c>
      <c r="AG75" s="273"/>
      <c r="AH75" s="273"/>
      <c r="AI75" s="358"/>
      <c r="AJ75" s="280"/>
    </row>
    <row r="76" spans="1:36" s="155" customFormat="1" ht="60" x14ac:dyDescent="0.25">
      <c r="A76" s="272" t="s">
        <v>3974</v>
      </c>
      <c r="B76" s="273"/>
      <c r="C76" s="273"/>
      <c r="D76" s="273" t="s">
        <v>2738</v>
      </c>
      <c r="E76" s="273" t="s">
        <v>962</v>
      </c>
      <c r="F76" s="273"/>
      <c r="G76" s="273" t="s">
        <v>964</v>
      </c>
      <c r="H76" s="273" t="s">
        <v>1600</v>
      </c>
      <c r="I76" s="273" t="s">
        <v>949</v>
      </c>
      <c r="J76" s="273" t="s">
        <v>954</v>
      </c>
      <c r="K76" s="291" t="s">
        <v>23</v>
      </c>
      <c r="L76" s="282" t="s">
        <v>3095</v>
      </c>
      <c r="M76" s="273" t="s">
        <v>950</v>
      </c>
      <c r="N76" s="273" t="s">
        <v>945</v>
      </c>
      <c r="O76" s="273"/>
      <c r="P76" s="273"/>
      <c r="Q76" s="273"/>
      <c r="R76" s="273"/>
      <c r="S76" s="282" t="s">
        <v>3535</v>
      </c>
      <c r="T76" s="282" t="s">
        <v>3542</v>
      </c>
      <c r="U76" s="282" t="s">
        <v>3531</v>
      </c>
      <c r="V76" s="273" t="s">
        <v>956</v>
      </c>
      <c r="W76" s="273"/>
      <c r="X76" s="273"/>
      <c r="Y76" s="273"/>
      <c r="Z76" s="273"/>
      <c r="AA76" s="273"/>
      <c r="AB76" s="273"/>
      <c r="AC76" s="301" t="s">
        <v>3186</v>
      </c>
      <c r="AD76" s="291"/>
      <c r="AE76" s="291"/>
      <c r="AF76" s="273" t="s">
        <v>2731</v>
      </c>
      <c r="AG76" s="273"/>
      <c r="AH76" s="273"/>
      <c r="AI76" s="358"/>
      <c r="AJ76" s="280"/>
    </row>
    <row r="77" spans="1:36" s="155" customFormat="1" ht="60" x14ac:dyDescent="0.25">
      <c r="A77" s="272" t="s">
        <v>3975</v>
      </c>
      <c r="B77" s="273"/>
      <c r="C77" s="273"/>
      <c r="D77" s="273" t="s">
        <v>142</v>
      </c>
      <c r="E77" s="273" t="s">
        <v>962</v>
      </c>
      <c r="F77" s="273"/>
      <c r="G77" s="273" t="s">
        <v>964</v>
      </c>
      <c r="H77" s="273" t="s">
        <v>1600</v>
      </c>
      <c r="I77" s="273" t="s">
        <v>949</v>
      </c>
      <c r="J77" s="273" t="s">
        <v>954</v>
      </c>
      <c r="K77" s="291" t="s">
        <v>23</v>
      </c>
      <c r="L77" s="282" t="s">
        <v>3095</v>
      </c>
      <c r="M77" s="273" t="s">
        <v>950</v>
      </c>
      <c r="N77" s="273" t="s">
        <v>945</v>
      </c>
      <c r="O77" s="273"/>
      <c r="P77" s="273"/>
      <c r="Q77" s="273"/>
      <c r="R77" s="273"/>
      <c r="S77" s="282" t="s">
        <v>3535</v>
      </c>
      <c r="T77" s="282" t="s">
        <v>3542</v>
      </c>
      <c r="U77" s="282" t="s">
        <v>3531</v>
      </c>
      <c r="V77" s="273" t="s">
        <v>956</v>
      </c>
      <c r="W77" s="273"/>
      <c r="X77" s="273"/>
      <c r="Y77" s="273"/>
      <c r="Z77" s="273"/>
      <c r="AA77" s="273"/>
      <c r="AB77" s="273"/>
      <c r="AC77" s="301" t="s">
        <v>3186</v>
      </c>
      <c r="AD77" s="291"/>
      <c r="AE77" s="291"/>
      <c r="AF77" s="273" t="s">
        <v>2731</v>
      </c>
      <c r="AG77" s="273"/>
      <c r="AH77" s="273"/>
      <c r="AI77" s="358"/>
      <c r="AJ77" s="280"/>
    </row>
    <row r="78" spans="1:36" s="155" customFormat="1" ht="60" x14ac:dyDescent="0.25">
      <c r="A78" s="272" t="s">
        <v>1566</v>
      </c>
      <c r="B78" s="273"/>
      <c r="C78" s="273"/>
      <c r="D78" s="273" t="s">
        <v>1602</v>
      </c>
      <c r="E78" s="273"/>
      <c r="F78" s="273"/>
      <c r="G78" s="273" t="s">
        <v>2737</v>
      </c>
      <c r="H78" s="273" t="s">
        <v>1600</v>
      </c>
      <c r="I78" s="273" t="s">
        <v>949</v>
      </c>
      <c r="J78" s="273" t="s">
        <v>954</v>
      </c>
      <c r="K78" s="291" t="s">
        <v>23</v>
      </c>
      <c r="L78" s="282" t="s">
        <v>3095</v>
      </c>
      <c r="M78" s="273" t="s">
        <v>950</v>
      </c>
      <c r="N78" s="273" t="s">
        <v>945</v>
      </c>
      <c r="O78" s="273"/>
      <c r="P78" s="273"/>
      <c r="Q78" s="273"/>
      <c r="R78" s="273"/>
      <c r="S78" s="282" t="s">
        <v>3535</v>
      </c>
      <c r="T78" s="282" t="s">
        <v>3542</v>
      </c>
      <c r="U78" s="282" t="s">
        <v>3531</v>
      </c>
      <c r="V78" s="273" t="s">
        <v>956</v>
      </c>
      <c r="W78" s="273"/>
      <c r="X78" s="273"/>
      <c r="Y78" s="273"/>
      <c r="Z78" s="273"/>
      <c r="AA78" s="273"/>
      <c r="AB78" s="273"/>
      <c r="AC78" s="301" t="s">
        <v>3186</v>
      </c>
      <c r="AD78" s="291"/>
      <c r="AE78" s="291"/>
      <c r="AF78" s="273" t="s">
        <v>2731</v>
      </c>
      <c r="AG78" s="273"/>
      <c r="AH78" s="273"/>
      <c r="AI78" s="358"/>
      <c r="AJ78" s="280"/>
    </row>
    <row r="79" spans="1:36" s="155" customFormat="1" ht="60" x14ac:dyDescent="0.25">
      <c r="A79" s="272"/>
      <c r="B79" s="273"/>
      <c r="C79" s="273"/>
      <c r="D79" s="273" t="s">
        <v>1613</v>
      </c>
      <c r="E79" s="273"/>
      <c r="F79" s="273"/>
      <c r="G79" s="273" t="s">
        <v>2737</v>
      </c>
      <c r="H79" s="273" t="s">
        <v>1600</v>
      </c>
      <c r="I79" s="273" t="s">
        <v>949</v>
      </c>
      <c r="J79" s="273" t="s">
        <v>954</v>
      </c>
      <c r="K79" s="291" t="s">
        <v>23</v>
      </c>
      <c r="L79" s="282" t="s">
        <v>3095</v>
      </c>
      <c r="M79" s="273" t="s">
        <v>950</v>
      </c>
      <c r="N79" s="273" t="s">
        <v>945</v>
      </c>
      <c r="O79" s="273"/>
      <c r="P79" s="273"/>
      <c r="Q79" s="273"/>
      <c r="R79" s="273"/>
      <c r="S79" s="282" t="s">
        <v>3535</v>
      </c>
      <c r="T79" s="282" t="s">
        <v>3542</v>
      </c>
      <c r="U79" s="282" t="s">
        <v>3531</v>
      </c>
      <c r="V79" s="273" t="s">
        <v>956</v>
      </c>
      <c r="W79" s="273"/>
      <c r="X79" s="273"/>
      <c r="Y79" s="273"/>
      <c r="Z79" s="273"/>
      <c r="AA79" s="273"/>
      <c r="AB79" s="273"/>
      <c r="AC79" s="301" t="s">
        <v>3186</v>
      </c>
      <c r="AD79" s="291"/>
      <c r="AE79" s="291"/>
      <c r="AF79" s="273" t="s">
        <v>2731</v>
      </c>
      <c r="AG79" s="273"/>
      <c r="AH79" s="273"/>
      <c r="AI79" s="358"/>
      <c r="AJ79" s="280"/>
    </row>
    <row r="80" spans="1:36" s="155" customFormat="1" ht="135" x14ac:dyDescent="0.25">
      <c r="A80" s="272"/>
      <c r="B80" s="273"/>
      <c r="C80" s="273"/>
      <c r="D80" s="273" t="s">
        <v>3849</v>
      </c>
      <c r="E80" s="273"/>
      <c r="F80" s="273"/>
      <c r="G80" s="273" t="s">
        <v>1614</v>
      </c>
      <c r="H80" s="273" t="s">
        <v>1615</v>
      </c>
      <c r="I80" s="273" t="s">
        <v>949</v>
      </c>
      <c r="J80" s="273" t="s">
        <v>954</v>
      </c>
      <c r="K80" s="361" t="s">
        <v>3850</v>
      </c>
      <c r="L80" s="282" t="s">
        <v>3095</v>
      </c>
      <c r="M80" s="273" t="s">
        <v>950</v>
      </c>
      <c r="N80" s="273" t="s">
        <v>945</v>
      </c>
      <c r="O80" s="273"/>
      <c r="P80" s="273"/>
      <c r="Q80" s="273"/>
      <c r="R80" s="273"/>
      <c r="S80" s="282" t="s">
        <v>3535</v>
      </c>
      <c r="T80" s="282" t="s">
        <v>3546</v>
      </c>
      <c r="U80" s="282" t="s">
        <v>3547</v>
      </c>
      <c r="V80" s="273" t="s">
        <v>956</v>
      </c>
      <c r="W80" s="273"/>
      <c r="X80" s="273"/>
      <c r="Y80" s="273"/>
      <c r="Z80" s="273"/>
      <c r="AA80" s="273"/>
      <c r="AB80" s="273"/>
      <c r="AC80" s="301" t="s">
        <v>3186</v>
      </c>
      <c r="AD80" s="291"/>
      <c r="AE80" s="291"/>
      <c r="AF80" s="273" t="s">
        <v>2731</v>
      </c>
      <c r="AG80" s="273"/>
      <c r="AH80" s="273"/>
      <c r="AI80" s="358" t="s">
        <v>3186</v>
      </c>
      <c r="AJ80" s="280"/>
    </row>
    <row r="81" spans="1:36" s="155" customFormat="1" ht="132.75" customHeight="1" x14ac:dyDescent="0.25">
      <c r="A81" s="272"/>
      <c r="B81" s="273"/>
      <c r="C81" s="273"/>
      <c r="D81" s="273" t="s">
        <v>1617</v>
      </c>
      <c r="E81" s="273" t="s">
        <v>2739</v>
      </c>
      <c r="F81" s="273"/>
      <c r="G81" s="273" t="s">
        <v>2740</v>
      </c>
      <c r="H81" s="273" t="s">
        <v>2741</v>
      </c>
      <c r="I81" s="273" t="s">
        <v>949</v>
      </c>
      <c r="J81" s="273" t="s">
        <v>954</v>
      </c>
      <c r="K81" s="361"/>
      <c r="L81" s="282" t="s">
        <v>3095</v>
      </c>
      <c r="M81" s="273"/>
      <c r="N81" s="273"/>
      <c r="O81" s="273"/>
      <c r="P81" s="273"/>
      <c r="Q81" s="273"/>
      <c r="R81" s="273"/>
      <c r="S81" s="282" t="s">
        <v>3535</v>
      </c>
      <c r="T81" s="282" t="s">
        <v>3548</v>
      </c>
      <c r="U81" s="282" t="s">
        <v>3531</v>
      </c>
      <c r="V81" s="273"/>
      <c r="W81" s="273"/>
      <c r="X81" s="273"/>
      <c r="Y81" s="273"/>
      <c r="Z81" s="273"/>
      <c r="AA81" s="273"/>
      <c r="AB81" s="273"/>
      <c r="AC81" s="301" t="s">
        <v>3186</v>
      </c>
      <c r="AD81" s="291"/>
      <c r="AE81" s="291"/>
      <c r="AF81" s="273"/>
      <c r="AG81" s="273"/>
      <c r="AH81" s="273"/>
      <c r="AI81" s="358" t="s">
        <v>3186</v>
      </c>
      <c r="AJ81" s="280"/>
    </row>
    <row r="82" spans="1:36" s="155" customFormat="1" ht="30" x14ac:dyDescent="0.25">
      <c r="A82" s="272" t="s">
        <v>3976</v>
      </c>
      <c r="B82" s="273" t="s">
        <v>1616</v>
      </c>
      <c r="C82" s="273"/>
      <c r="D82" s="273"/>
      <c r="E82" s="273"/>
      <c r="F82" s="273"/>
      <c r="G82" s="273"/>
      <c r="H82" s="273"/>
      <c r="I82" s="273"/>
      <c r="J82" s="273"/>
      <c r="K82" s="291"/>
      <c r="L82" s="273"/>
      <c r="M82" s="273"/>
      <c r="N82" s="273"/>
      <c r="O82" s="273"/>
      <c r="P82" s="273"/>
      <c r="Q82" s="273"/>
      <c r="R82" s="273"/>
      <c r="S82" s="273"/>
      <c r="T82" s="273"/>
      <c r="U82" s="273"/>
      <c r="V82" s="273"/>
      <c r="W82" s="273"/>
      <c r="X82" s="273"/>
      <c r="Y82" s="273"/>
      <c r="Z82" s="273"/>
      <c r="AA82" s="273"/>
      <c r="AB82" s="273"/>
      <c r="AC82" s="291"/>
      <c r="AD82" s="291"/>
      <c r="AE82" s="291"/>
      <c r="AF82" s="273"/>
      <c r="AG82" s="273"/>
      <c r="AH82" s="273"/>
      <c r="AI82" s="358"/>
      <c r="AJ82" s="280"/>
    </row>
    <row r="83" spans="1:36" s="155" customFormat="1" ht="45" x14ac:dyDescent="0.25">
      <c r="A83" s="272" t="s">
        <v>3977</v>
      </c>
      <c r="B83" s="273"/>
      <c r="C83" s="273"/>
      <c r="D83" s="273" t="s">
        <v>310</v>
      </c>
      <c r="E83" s="273" t="s">
        <v>962</v>
      </c>
      <c r="F83" s="273"/>
      <c r="G83" s="273" t="s">
        <v>966</v>
      </c>
      <c r="H83" s="273" t="s">
        <v>949</v>
      </c>
      <c r="I83" s="273" t="s">
        <v>949</v>
      </c>
      <c r="J83" s="273" t="s">
        <v>949</v>
      </c>
      <c r="K83" s="291">
        <v>4</v>
      </c>
      <c r="L83" s="273"/>
      <c r="M83" s="273" t="s">
        <v>950</v>
      </c>
      <c r="N83" s="273" t="s">
        <v>967</v>
      </c>
      <c r="O83" s="273"/>
      <c r="P83" s="273"/>
      <c r="Q83" s="273"/>
      <c r="R83" s="273"/>
      <c r="S83" s="273"/>
      <c r="T83" s="273"/>
      <c r="U83" s="273"/>
      <c r="V83" s="273" t="s">
        <v>956</v>
      </c>
      <c r="W83" s="273"/>
      <c r="X83" s="273"/>
      <c r="Y83" s="273"/>
      <c r="Z83" s="273"/>
      <c r="AA83" s="273"/>
      <c r="AB83" s="273"/>
      <c r="AC83" s="291"/>
      <c r="AD83" s="291"/>
      <c r="AE83" s="291"/>
      <c r="AF83" s="273"/>
      <c r="AG83" s="273"/>
      <c r="AH83" s="273"/>
      <c r="AI83" s="358"/>
      <c r="AJ83" s="280"/>
    </row>
    <row r="84" spans="1:36" s="155" customFormat="1" x14ac:dyDescent="0.25">
      <c r="A84" s="272" t="s">
        <v>49</v>
      </c>
      <c r="B84" s="271" t="s">
        <v>3342</v>
      </c>
      <c r="C84" s="273"/>
      <c r="D84" s="273"/>
      <c r="E84" s="273"/>
      <c r="F84" s="273"/>
      <c r="G84" s="273"/>
      <c r="H84" s="273"/>
      <c r="I84" s="273"/>
      <c r="J84" s="273"/>
      <c r="K84" s="291"/>
      <c r="L84" s="273"/>
      <c r="M84" s="273"/>
      <c r="N84" s="273"/>
      <c r="O84" s="273"/>
      <c r="P84" s="273"/>
      <c r="Q84" s="273"/>
      <c r="R84" s="273"/>
      <c r="S84" s="273"/>
      <c r="T84" s="273"/>
      <c r="U84" s="273"/>
      <c r="V84" s="273"/>
      <c r="W84" s="273"/>
      <c r="X84" s="273"/>
      <c r="Y84" s="273"/>
      <c r="Z84" s="273"/>
      <c r="AA84" s="273"/>
      <c r="AB84" s="273"/>
      <c r="AC84" s="291"/>
      <c r="AD84" s="291"/>
      <c r="AE84" s="291"/>
      <c r="AF84" s="273"/>
      <c r="AG84" s="273"/>
      <c r="AH84" s="273"/>
      <c r="AI84" s="358"/>
      <c r="AJ84" s="280"/>
    </row>
    <row r="85" spans="1:36" s="155" customFormat="1" x14ac:dyDescent="0.25">
      <c r="A85" s="272" t="s">
        <v>50</v>
      </c>
      <c r="B85" s="271" t="s">
        <v>294</v>
      </c>
      <c r="C85" s="273"/>
      <c r="D85" s="273"/>
      <c r="E85" s="273"/>
      <c r="F85" s="273"/>
      <c r="G85" s="273"/>
      <c r="H85" s="273"/>
      <c r="I85" s="273"/>
      <c r="J85" s="273"/>
      <c r="K85" s="291"/>
      <c r="L85" s="273"/>
      <c r="M85" s="273"/>
      <c r="N85" s="273"/>
      <c r="O85" s="273"/>
      <c r="P85" s="273"/>
      <c r="Q85" s="273"/>
      <c r="R85" s="273"/>
      <c r="S85" s="273"/>
      <c r="T85" s="273"/>
      <c r="U85" s="273"/>
      <c r="V85" s="273"/>
      <c r="W85" s="273"/>
      <c r="X85" s="273"/>
      <c r="Y85" s="273"/>
      <c r="Z85" s="273"/>
      <c r="AA85" s="273"/>
      <c r="AB85" s="273"/>
      <c r="AC85" s="291"/>
      <c r="AD85" s="291"/>
      <c r="AE85" s="291"/>
      <c r="AF85" s="273"/>
      <c r="AG85" s="273"/>
      <c r="AH85" s="273"/>
      <c r="AI85" s="358"/>
      <c r="AJ85" s="280"/>
    </row>
    <row r="86" spans="1:36" s="155" customFormat="1" x14ac:dyDescent="0.25">
      <c r="A86" s="272" t="s">
        <v>51</v>
      </c>
      <c r="B86" s="271" t="s">
        <v>295</v>
      </c>
      <c r="C86" s="273"/>
      <c r="D86" s="273"/>
      <c r="E86" s="273"/>
      <c r="F86" s="273"/>
      <c r="G86" s="273"/>
      <c r="H86" s="273"/>
      <c r="I86" s="273"/>
      <c r="J86" s="273"/>
      <c r="K86" s="291"/>
      <c r="L86" s="273"/>
      <c r="M86" s="273"/>
      <c r="N86" s="273"/>
      <c r="O86" s="273"/>
      <c r="P86" s="273"/>
      <c r="Q86" s="273"/>
      <c r="R86" s="273"/>
      <c r="S86" s="273"/>
      <c r="T86" s="273"/>
      <c r="U86" s="273"/>
      <c r="V86" s="273"/>
      <c r="W86" s="273"/>
      <c r="X86" s="273"/>
      <c r="Y86" s="273"/>
      <c r="Z86" s="273"/>
      <c r="AA86" s="273"/>
      <c r="AB86" s="273"/>
      <c r="AC86" s="291"/>
      <c r="AD86" s="291"/>
      <c r="AE86" s="291"/>
      <c r="AF86" s="273"/>
      <c r="AG86" s="273"/>
      <c r="AH86" s="273"/>
      <c r="AI86" s="358"/>
      <c r="AJ86" s="280"/>
    </row>
    <row r="87" spans="1:36" s="155" customFormat="1" x14ac:dyDescent="0.25">
      <c r="A87" s="272" t="s">
        <v>333</v>
      </c>
      <c r="B87" s="271" t="s">
        <v>323</v>
      </c>
      <c r="C87" s="273"/>
      <c r="D87" s="273"/>
      <c r="E87" s="273"/>
      <c r="F87" s="273"/>
      <c r="G87" s="273"/>
      <c r="H87" s="273"/>
      <c r="I87" s="273"/>
      <c r="J87" s="273"/>
      <c r="K87" s="291"/>
      <c r="L87" s="273"/>
      <c r="M87" s="273"/>
      <c r="N87" s="273"/>
      <c r="O87" s="273"/>
      <c r="P87" s="273"/>
      <c r="Q87" s="273"/>
      <c r="R87" s="273"/>
      <c r="S87" s="273"/>
      <c r="T87" s="273"/>
      <c r="U87" s="273"/>
      <c r="V87" s="273"/>
      <c r="W87" s="273"/>
      <c r="X87" s="273"/>
      <c r="Y87" s="273"/>
      <c r="Z87" s="273"/>
      <c r="AA87" s="273"/>
      <c r="AB87" s="273"/>
      <c r="AC87" s="291"/>
      <c r="AD87" s="291"/>
      <c r="AE87" s="291"/>
      <c r="AF87" s="273"/>
      <c r="AG87" s="273"/>
      <c r="AH87" s="273"/>
      <c r="AI87" s="358"/>
      <c r="AJ87" s="280"/>
    </row>
    <row r="88" spans="1:36" s="155" customFormat="1" x14ac:dyDescent="0.25">
      <c r="A88" s="272" t="s">
        <v>52</v>
      </c>
      <c r="B88" s="271" t="s">
        <v>296</v>
      </c>
      <c r="C88" s="273"/>
      <c r="D88" s="273"/>
      <c r="E88" s="273"/>
      <c r="F88" s="273"/>
      <c r="G88" s="273"/>
      <c r="H88" s="273"/>
      <c r="I88" s="273"/>
      <c r="J88" s="273"/>
      <c r="K88" s="291"/>
      <c r="L88" s="273"/>
      <c r="M88" s="273"/>
      <c r="N88" s="273"/>
      <c r="O88" s="273"/>
      <c r="P88" s="273"/>
      <c r="Q88" s="273"/>
      <c r="R88" s="273"/>
      <c r="S88" s="273"/>
      <c r="T88" s="273"/>
      <c r="U88" s="273"/>
      <c r="V88" s="273"/>
      <c r="W88" s="273"/>
      <c r="X88" s="273"/>
      <c r="Y88" s="273"/>
      <c r="Z88" s="273"/>
      <c r="AA88" s="273"/>
      <c r="AB88" s="273"/>
      <c r="AC88" s="291"/>
      <c r="AD88" s="291"/>
      <c r="AE88" s="291"/>
      <c r="AF88" s="273"/>
      <c r="AG88" s="273"/>
      <c r="AH88" s="273"/>
      <c r="AI88" s="358"/>
      <c r="AJ88" s="280"/>
    </row>
    <row r="89" spans="1:36" s="155" customFormat="1" x14ac:dyDescent="0.25">
      <c r="A89" s="272" t="s">
        <v>53</v>
      </c>
      <c r="B89" s="271" t="s">
        <v>297</v>
      </c>
      <c r="C89" s="273"/>
      <c r="D89" s="273"/>
      <c r="E89" s="273"/>
      <c r="F89" s="273"/>
      <c r="G89" s="273"/>
      <c r="H89" s="273"/>
      <c r="I89" s="273"/>
      <c r="J89" s="273"/>
      <c r="K89" s="291"/>
      <c r="L89" s="273"/>
      <c r="M89" s="273"/>
      <c r="N89" s="273"/>
      <c r="O89" s="273"/>
      <c r="P89" s="273"/>
      <c r="Q89" s="273"/>
      <c r="R89" s="273"/>
      <c r="S89" s="273"/>
      <c r="T89" s="273"/>
      <c r="U89" s="273"/>
      <c r="V89" s="273"/>
      <c r="W89" s="273"/>
      <c r="X89" s="273"/>
      <c r="Y89" s="273"/>
      <c r="Z89" s="273"/>
      <c r="AA89" s="273"/>
      <c r="AB89" s="273"/>
      <c r="AC89" s="291"/>
      <c r="AD89" s="291"/>
      <c r="AE89" s="291"/>
      <c r="AF89" s="273"/>
      <c r="AG89" s="273"/>
      <c r="AH89" s="273"/>
      <c r="AI89" s="358"/>
      <c r="AJ89" s="280"/>
    </row>
    <row r="90" spans="1:36" s="155" customFormat="1" x14ac:dyDescent="0.25">
      <c r="A90" s="272" t="s">
        <v>334</v>
      </c>
      <c r="B90" s="271" t="s">
        <v>329</v>
      </c>
      <c r="C90" s="273"/>
      <c r="D90" s="273"/>
      <c r="E90" s="273"/>
      <c r="F90" s="273"/>
      <c r="G90" s="273"/>
      <c r="H90" s="273"/>
      <c r="I90" s="273"/>
      <c r="J90" s="273"/>
      <c r="K90" s="291"/>
      <c r="L90" s="273"/>
      <c r="M90" s="273"/>
      <c r="N90" s="273"/>
      <c r="O90" s="273"/>
      <c r="P90" s="273"/>
      <c r="Q90" s="273"/>
      <c r="R90" s="273"/>
      <c r="S90" s="273"/>
      <c r="T90" s="273"/>
      <c r="U90" s="273"/>
      <c r="V90" s="273"/>
      <c r="W90" s="273"/>
      <c r="X90" s="273"/>
      <c r="Y90" s="273"/>
      <c r="Z90" s="273"/>
      <c r="AA90" s="273"/>
      <c r="AB90" s="273"/>
      <c r="AC90" s="291"/>
      <c r="AD90" s="291"/>
      <c r="AE90" s="291"/>
      <c r="AF90" s="273"/>
      <c r="AG90" s="273"/>
      <c r="AH90" s="273"/>
      <c r="AI90" s="358"/>
      <c r="AJ90" s="280"/>
    </row>
    <row r="91" spans="1:36" s="155" customFormat="1" x14ac:dyDescent="0.25">
      <c r="A91" s="272" t="s">
        <v>335</v>
      </c>
      <c r="B91" s="271" t="s">
        <v>330</v>
      </c>
      <c r="C91" s="273"/>
      <c r="D91" s="273"/>
      <c r="E91" s="273"/>
      <c r="F91" s="273"/>
      <c r="G91" s="273"/>
      <c r="H91" s="273"/>
      <c r="I91" s="273"/>
      <c r="J91" s="273"/>
      <c r="K91" s="291"/>
      <c r="L91" s="273"/>
      <c r="M91" s="273"/>
      <c r="N91" s="273"/>
      <c r="O91" s="273"/>
      <c r="P91" s="273"/>
      <c r="Q91" s="273"/>
      <c r="R91" s="273"/>
      <c r="S91" s="273"/>
      <c r="T91" s="273"/>
      <c r="U91" s="273"/>
      <c r="V91" s="273"/>
      <c r="W91" s="273"/>
      <c r="X91" s="273"/>
      <c r="Y91" s="273"/>
      <c r="Z91" s="273"/>
      <c r="AA91" s="273"/>
      <c r="AB91" s="273"/>
      <c r="AC91" s="291"/>
      <c r="AD91" s="291"/>
      <c r="AE91" s="291"/>
      <c r="AF91" s="273"/>
      <c r="AG91" s="273"/>
      <c r="AH91" s="273"/>
      <c r="AI91" s="358"/>
      <c r="AJ91" s="280"/>
    </row>
    <row r="92" spans="1:36" s="155" customFormat="1" x14ac:dyDescent="0.25">
      <c r="A92" s="272" t="s">
        <v>88</v>
      </c>
      <c r="B92" s="273" t="s">
        <v>69</v>
      </c>
      <c r="C92" s="273"/>
      <c r="D92" s="273"/>
      <c r="E92" s="273"/>
      <c r="F92" s="273"/>
      <c r="G92" s="273"/>
      <c r="H92" s="273"/>
      <c r="I92" s="273"/>
      <c r="J92" s="273"/>
      <c r="K92" s="291"/>
      <c r="L92" s="273"/>
      <c r="M92" s="273"/>
      <c r="N92" s="273"/>
      <c r="O92" s="273"/>
      <c r="P92" s="273"/>
      <c r="Q92" s="273"/>
      <c r="R92" s="273"/>
      <c r="S92" s="273"/>
      <c r="T92" s="273"/>
      <c r="U92" s="273"/>
      <c r="V92" s="273"/>
      <c r="W92" s="273"/>
      <c r="X92" s="273"/>
      <c r="Y92" s="273"/>
      <c r="Z92" s="273"/>
      <c r="AA92" s="273"/>
      <c r="AB92" s="273"/>
      <c r="AC92" s="291"/>
      <c r="AD92" s="291"/>
      <c r="AE92" s="291"/>
      <c r="AF92" s="273"/>
      <c r="AG92" s="273"/>
      <c r="AH92" s="273"/>
      <c r="AI92" s="358"/>
      <c r="AJ92" s="280"/>
    </row>
    <row r="93" spans="1:36" s="155" customFormat="1" x14ac:dyDescent="0.25">
      <c r="A93" s="272" t="s">
        <v>67</v>
      </c>
      <c r="B93" s="273" t="s">
        <v>71</v>
      </c>
      <c r="C93" s="273"/>
      <c r="D93" s="273"/>
      <c r="E93" s="273"/>
      <c r="F93" s="273"/>
      <c r="G93" s="273"/>
      <c r="H93" s="273"/>
      <c r="I93" s="273"/>
      <c r="J93" s="273"/>
      <c r="K93" s="291"/>
      <c r="L93" s="273"/>
      <c r="M93" s="273"/>
      <c r="N93" s="273"/>
      <c r="O93" s="273"/>
      <c r="P93" s="273"/>
      <c r="Q93" s="273"/>
      <c r="R93" s="273"/>
      <c r="S93" s="273"/>
      <c r="T93" s="273"/>
      <c r="U93" s="273"/>
      <c r="V93" s="273"/>
      <c r="W93" s="273"/>
      <c r="X93" s="273"/>
      <c r="Y93" s="273"/>
      <c r="Z93" s="273"/>
      <c r="AA93" s="273"/>
      <c r="AB93" s="273"/>
      <c r="AC93" s="291"/>
      <c r="AD93" s="291"/>
      <c r="AE93" s="291"/>
      <c r="AF93" s="273"/>
      <c r="AG93" s="273"/>
      <c r="AH93" s="273"/>
      <c r="AI93" s="358"/>
      <c r="AJ93" s="280"/>
    </row>
    <row r="94" spans="1:36" s="155" customFormat="1" x14ac:dyDescent="0.25">
      <c r="A94" s="272" t="s">
        <v>3752</v>
      </c>
      <c r="B94" s="273" t="s">
        <v>70</v>
      </c>
      <c r="C94" s="273"/>
      <c r="D94" s="273"/>
      <c r="E94" s="273"/>
      <c r="F94" s="273"/>
      <c r="G94" s="273"/>
      <c r="H94" s="273"/>
      <c r="I94" s="273"/>
      <c r="J94" s="273"/>
      <c r="K94" s="291"/>
      <c r="L94" s="273"/>
      <c r="M94" s="273"/>
      <c r="N94" s="273"/>
      <c r="O94" s="273"/>
      <c r="P94" s="273"/>
      <c r="Q94" s="273"/>
      <c r="R94" s="273"/>
      <c r="S94" s="273"/>
      <c r="T94" s="273"/>
      <c r="U94" s="273"/>
      <c r="V94" s="273"/>
      <c r="W94" s="273"/>
      <c r="X94" s="273"/>
      <c r="Y94" s="273"/>
      <c r="Z94" s="273"/>
      <c r="AA94" s="273"/>
      <c r="AB94" s="273"/>
      <c r="AC94" s="291"/>
      <c r="AD94" s="291"/>
      <c r="AE94" s="291"/>
      <c r="AF94" s="273"/>
      <c r="AG94" s="273"/>
      <c r="AH94" s="273"/>
      <c r="AI94" s="358"/>
      <c r="AJ94" s="280"/>
    </row>
    <row r="95" spans="1:36" s="154" customFormat="1" ht="120" x14ac:dyDescent="0.25">
      <c r="A95" s="272" t="s">
        <v>3753</v>
      </c>
      <c r="B95" s="273" t="s">
        <v>2742</v>
      </c>
      <c r="C95" s="273"/>
      <c r="D95" s="273" t="s">
        <v>141</v>
      </c>
      <c r="E95" s="273" t="s">
        <v>2743</v>
      </c>
      <c r="F95" s="273"/>
      <c r="G95" s="273" t="s">
        <v>1003</v>
      </c>
      <c r="H95" s="273" t="s">
        <v>3569</v>
      </c>
      <c r="I95" s="273" t="s">
        <v>949</v>
      </c>
      <c r="J95" s="273" t="s">
        <v>949</v>
      </c>
      <c r="K95" s="291">
        <v>4</v>
      </c>
      <c r="L95" s="282" t="s">
        <v>3095</v>
      </c>
      <c r="M95" s="273" t="s">
        <v>923</v>
      </c>
      <c r="N95" s="273" t="s">
        <v>1004</v>
      </c>
      <c r="O95" s="273"/>
      <c r="P95" s="273"/>
      <c r="Q95" s="273" t="s">
        <v>1620</v>
      </c>
      <c r="R95" s="273"/>
      <c r="S95" s="282" t="s">
        <v>4</v>
      </c>
      <c r="T95" s="282" t="s">
        <v>3571</v>
      </c>
      <c r="U95" s="282" t="s">
        <v>3046</v>
      </c>
      <c r="V95" s="273"/>
      <c r="W95" s="273"/>
      <c r="X95" s="273"/>
      <c r="Y95" s="273"/>
      <c r="Z95" s="273"/>
      <c r="AA95" s="273"/>
      <c r="AB95" s="273"/>
      <c r="AC95" s="291"/>
      <c r="AD95" s="291"/>
      <c r="AE95" s="291"/>
      <c r="AF95" s="273" t="s">
        <v>2744</v>
      </c>
      <c r="AG95" s="273"/>
      <c r="AH95" s="273"/>
      <c r="AI95" s="358"/>
      <c r="AJ95" s="280"/>
    </row>
    <row r="96" spans="1:36" s="154" customFormat="1" ht="105" x14ac:dyDescent="0.25">
      <c r="A96" s="272" t="s">
        <v>3754</v>
      </c>
      <c r="B96" s="273"/>
      <c r="C96" s="273"/>
      <c r="D96" s="273" t="s">
        <v>142</v>
      </c>
      <c r="E96" s="273" t="s">
        <v>1005</v>
      </c>
      <c r="F96" s="273"/>
      <c r="G96" s="273" t="s">
        <v>1006</v>
      </c>
      <c r="H96" s="273" t="s">
        <v>3570</v>
      </c>
      <c r="I96" s="273" t="s">
        <v>949</v>
      </c>
      <c r="J96" s="273" t="s">
        <v>949</v>
      </c>
      <c r="K96" s="291">
        <v>4</v>
      </c>
      <c r="L96" s="282" t="s">
        <v>3095</v>
      </c>
      <c r="M96" s="273" t="s">
        <v>923</v>
      </c>
      <c r="N96" s="273" t="s">
        <v>1004</v>
      </c>
      <c r="O96" s="273"/>
      <c r="P96" s="273"/>
      <c r="Q96" s="273" t="s">
        <v>1620</v>
      </c>
      <c r="R96" s="273"/>
      <c r="S96" s="282" t="s">
        <v>4</v>
      </c>
      <c r="T96" s="282" t="s">
        <v>3571</v>
      </c>
      <c r="U96" s="282" t="s">
        <v>3046</v>
      </c>
      <c r="V96" s="273"/>
      <c r="W96" s="273"/>
      <c r="X96" s="273"/>
      <c r="Y96" s="273"/>
      <c r="Z96" s="273"/>
      <c r="AA96" s="273"/>
      <c r="AB96" s="273"/>
      <c r="AC96" s="291"/>
      <c r="AD96" s="291"/>
      <c r="AE96" s="291"/>
      <c r="AF96" s="273" t="s">
        <v>2744</v>
      </c>
      <c r="AG96" s="273"/>
      <c r="AH96" s="273"/>
      <c r="AI96" s="358"/>
      <c r="AJ96" s="280"/>
    </row>
    <row r="97" spans="1:36" s="154" customFormat="1" ht="105" x14ac:dyDescent="0.25">
      <c r="A97" s="272" t="s">
        <v>3755</v>
      </c>
      <c r="B97" s="273"/>
      <c r="C97" s="273"/>
      <c r="D97" s="273" t="s">
        <v>143</v>
      </c>
      <c r="E97" s="273" t="s">
        <v>1005</v>
      </c>
      <c r="F97" s="273"/>
      <c r="G97" s="273" t="s">
        <v>1006</v>
      </c>
      <c r="H97" s="273" t="s">
        <v>3570</v>
      </c>
      <c r="I97" s="273" t="s">
        <v>949</v>
      </c>
      <c r="J97" s="273" t="s">
        <v>949</v>
      </c>
      <c r="K97" s="291">
        <v>4</v>
      </c>
      <c r="L97" s="282" t="s">
        <v>3095</v>
      </c>
      <c r="M97" s="273" t="s">
        <v>923</v>
      </c>
      <c r="N97" s="273" t="s">
        <v>1004</v>
      </c>
      <c r="O97" s="273"/>
      <c r="P97" s="273"/>
      <c r="Q97" s="273" t="s">
        <v>1620</v>
      </c>
      <c r="R97" s="273"/>
      <c r="S97" s="282" t="s">
        <v>4</v>
      </c>
      <c r="T97" s="282" t="s">
        <v>3571</v>
      </c>
      <c r="U97" s="282" t="s">
        <v>3046</v>
      </c>
      <c r="V97" s="273"/>
      <c r="W97" s="273"/>
      <c r="X97" s="273"/>
      <c r="Y97" s="273"/>
      <c r="Z97" s="273"/>
      <c r="AA97" s="273"/>
      <c r="AB97" s="273"/>
      <c r="AC97" s="291"/>
      <c r="AD97" s="291"/>
      <c r="AE97" s="291"/>
      <c r="AF97" s="273" t="s">
        <v>2744</v>
      </c>
      <c r="AG97" s="273"/>
      <c r="AH97" s="273"/>
      <c r="AI97" s="358"/>
      <c r="AJ97" s="280"/>
    </row>
    <row r="98" spans="1:36" s="154" customFormat="1" ht="105" x14ac:dyDescent="0.25">
      <c r="A98" s="272" t="s">
        <v>1566</v>
      </c>
      <c r="B98" s="273"/>
      <c r="C98" s="273"/>
      <c r="D98" s="273" t="s">
        <v>1613</v>
      </c>
      <c r="E98" s="273"/>
      <c r="F98" s="273"/>
      <c r="G98" s="273" t="s">
        <v>1003</v>
      </c>
      <c r="H98" s="273" t="s">
        <v>3570</v>
      </c>
      <c r="I98" s="273" t="s">
        <v>949</v>
      </c>
      <c r="J98" s="273" t="s">
        <v>949</v>
      </c>
      <c r="K98" s="291">
        <v>4</v>
      </c>
      <c r="L98" s="282" t="s">
        <v>3095</v>
      </c>
      <c r="M98" s="273" t="s">
        <v>923</v>
      </c>
      <c r="N98" s="273" t="s">
        <v>1004</v>
      </c>
      <c r="O98" s="273"/>
      <c r="P98" s="273"/>
      <c r="Q98" s="273" t="s">
        <v>1620</v>
      </c>
      <c r="R98" s="273"/>
      <c r="S98" s="282" t="s">
        <v>4</v>
      </c>
      <c r="T98" s="282" t="s">
        <v>3571</v>
      </c>
      <c r="U98" s="282" t="s">
        <v>3046</v>
      </c>
      <c r="V98" s="273"/>
      <c r="W98" s="273"/>
      <c r="X98" s="273"/>
      <c r="Y98" s="273"/>
      <c r="Z98" s="273"/>
      <c r="AA98" s="273"/>
      <c r="AB98" s="273"/>
      <c r="AC98" s="291"/>
      <c r="AD98" s="291"/>
      <c r="AE98" s="291"/>
      <c r="AF98" s="273" t="s">
        <v>2744</v>
      </c>
      <c r="AG98" s="273"/>
      <c r="AH98" s="273"/>
      <c r="AI98" s="358"/>
      <c r="AJ98" s="280"/>
    </row>
    <row r="99" spans="1:36" s="154" customFormat="1" ht="105" x14ac:dyDescent="0.25">
      <c r="A99" s="272"/>
      <c r="B99" s="273"/>
      <c r="C99" s="273"/>
      <c r="D99" s="273" t="s">
        <v>1621</v>
      </c>
      <c r="E99" s="273"/>
      <c r="F99" s="273"/>
      <c r="G99" s="273" t="s">
        <v>1003</v>
      </c>
      <c r="H99" s="273" t="s">
        <v>3570</v>
      </c>
      <c r="I99" s="273" t="s">
        <v>949</v>
      </c>
      <c r="J99" s="273" t="s">
        <v>949</v>
      </c>
      <c r="K99" s="291">
        <v>4</v>
      </c>
      <c r="L99" s="282" t="s">
        <v>3095</v>
      </c>
      <c r="M99" s="273" t="s">
        <v>923</v>
      </c>
      <c r="N99" s="273" t="s">
        <v>1004</v>
      </c>
      <c r="O99" s="273"/>
      <c r="P99" s="273"/>
      <c r="Q99" s="273" t="s">
        <v>1620</v>
      </c>
      <c r="R99" s="273"/>
      <c r="S99" s="282" t="s">
        <v>4</v>
      </c>
      <c r="T99" s="282" t="s">
        <v>3571</v>
      </c>
      <c r="U99" s="282" t="s">
        <v>3046</v>
      </c>
      <c r="V99" s="273"/>
      <c r="W99" s="273"/>
      <c r="X99" s="273"/>
      <c r="Y99" s="273"/>
      <c r="Z99" s="273"/>
      <c r="AA99" s="273"/>
      <c r="AB99" s="273"/>
      <c r="AC99" s="291"/>
      <c r="AD99" s="291"/>
      <c r="AE99" s="291"/>
      <c r="AF99" s="273" t="s">
        <v>2744</v>
      </c>
      <c r="AG99" s="273"/>
      <c r="AH99" s="273"/>
      <c r="AI99" s="358"/>
      <c r="AJ99" s="280"/>
    </row>
    <row r="100" spans="1:36" s="154" customFormat="1" ht="105" x14ac:dyDescent="0.25">
      <c r="A100" s="272"/>
      <c r="B100" s="273"/>
      <c r="C100" s="273"/>
      <c r="D100" s="273" t="s">
        <v>1622</v>
      </c>
      <c r="E100" s="273"/>
      <c r="F100" s="273"/>
      <c r="G100" s="273" t="s">
        <v>1623</v>
      </c>
      <c r="H100" s="273" t="s">
        <v>3570</v>
      </c>
      <c r="I100" s="273" t="s">
        <v>949</v>
      </c>
      <c r="J100" s="273" t="s">
        <v>949</v>
      </c>
      <c r="K100" s="291">
        <v>4</v>
      </c>
      <c r="L100" s="282" t="s">
        <v>3095</v>
      </c>
      <c r="M100" s="273" t="s">
        <v>923</v>
      </c>
      <c r="N100" s="273" t="s">
        <v>1004</v>
      </c>
      <c r="O100" s="273"/>
      <c r="P100" s="273"/>
      <c r="Q100" s="273" t="s">
        <v>1620</v>
      </c>
      <c r="R100" s="273"/>
      <c r="S100" s="282" t="s">
        <v>4</v>
      </c>
      <c r="T100" s="282" t="s">
        <v>3571</v>
      </c>
      <c r="U100" s="282" t="s">
        <v>3046</v>
      </c>
      <c r="V100" s="273"/>
      <c r="W100" s="273"/>
      <c r="X100" s="273"/>
      <c r="Y100" s="273"/>
      <c r="Z100" s="273"/>
      <c r="AA100" s="273"/>
      <c r="AB100" s="273"/>
      <c r="AC100" s="291"/>
      <c r="AD100" s="291"/>
      <c r="AE100" s="291"/>
      <c r="AF100" s="273" t="s">
        <v>2744</v>
      </c>
      <c r="AG100" s="273"/>
      <c r="AH100" s="273"/>
      <c r="AI100" s="358"/>
      <c r="AJ100" s="280"/>
    </row>
    <row r="101" spans="1:36" s="155" customFormat="1" x14ac:dyDescent="0.25">
      <c r="A101" s="272" t="s">
        <v>3756</v>
      </c>
      <c r="B101" s="271" t="s">
        <v>72</v>
      </c>
      <c r="C101" s="273"/>
      <c r="D101" s="273"/>
      <c r="E101" s="273"/>
      <c r="F101" s="273"/>
      <c r="G101" s="273"/>
      <c r="H101" s="273"/>
      <c r="I101" s="273"/>
      <c r="J101" s="273"/>
      <c r="K101" s="291"/>
      <c r="L101" s="273"/>
      <c r="M101" s="273"/>
      <c r="N101" s="273"/>
      <c r="O101" s="273"/>
      <c r="P101" s="273"/>
      <c r="Q101" s="273"/>
      <c r="R101" s="273"/>
      <c r="S101" s="273"/>
      <c r="T101" s="273"/>
      <c r="U101" s="273"/>
      <c r="V101" s="273"/>
      <c r="W101" s="273"/>
      <c r="X101" s="273"/>
      <c r="Y101" s="273"/>
      <c r="Z101" s="273"/>
      <c r="AA101" s="273"/>
      <c r="AB101" s="273"/>
      <c r="AC101" s="291"/>
      <c r="AD101" s="291"/>
      <c r="AE101" s="291"/>
      <c r="AF101" s="273"/>
      <c r="AG101" s="273"/>
      <c r="AH101" s="273"/>
      <c r="AI101" s="358"/>
      <c r="AJ101" s="280"/>
    </row>
    <row r="102" spans="1:36" s="155" customFormat="1" x14ac:dyDescent="0.25">
      <c r="A102" s="272" t="s">
        <v>3757</v>
      </c>
      <c r="B102" s="271" t="s">
        <v>73</v>
      </c>
      <c r="C102" s="273"/>
      <c r="D102" s="273"/>
      <c r="E102" s="273"/>
      <c r="F102" s="273"/>
      <c r="G102" s="273"/>
      <c r="H102" s="273"/>
      <c r="I102" s="273"/>
      <c r="J102" s="273"/>
      <c r="K102" s="291"/>
      <c r="L102" s="273"/>
      <c r="M102" s="273"/>
      <c r="N102" s="273"/>
      <c r="O102" s="273"/>
      <c r="P102" s="273"/>
      <c r="Q102" s="273"/>
      <c r="R102" s="273"/>
      <c r="S102" s="273"/>
      <c r="T102" s="273"/>
      <c r="U102" s="273"/>
      <c r="V102" s="273"/>
      <c r="W102" s="273"/>
      <c r="X102" s="273"/>
      <c r="Y102" s="273"/>
      <c r="Z102" s="273"/>
      <c r="AA102" s="273"/>
      <c r="AB102" s="273"/>
      <c r="AC102" s="291"/>
      <c r="AD102" s="291"/>
      <c r="AE102" s="291"/>
      <c r="AF102" s="273"/>
      <c r="AG102" s="273"/>
      <c r="AH102" s="273"/>
      <c r="AI102" s="358"/>
      <c r="AJ102" s="280"/>
    </row>
    <row r="103" spans="1:36" s="155" customFormat="1" x14ac:dyDescent="0.25">
      <c r="A103" s="272" t="s">
        <v>3758</v>
      </c>
      <c r="B103" s="271" t="s">
        <v>74</v>
      </c>
      <c r="C103" s="273"/>
      <c r="D103" s="273"/>
      <c r="E103" s="273"/>
      <c r="F103" s="273"/>
      <c r="G103" s="273"/>
      <c r="H103" s="273"/>
      <c r="I103" s="273"/>
      <c r="J103" s="273"/>
      <c r="K103" s="291"/>
      <c r="L103" s="273"/>
      <c r="M103" s="273"/>
      <c r="N103" s="273"/>
      <c r="O103" s="273"/>
      <c r="P103" s="273"/>
      <c r="Q103" s="273"/>
      <c r="R103" s="273"/>
      <c r="S103" s="273"/>
      <c r="T103" s="273"/>
      <c r="U103" s="273"/>
      <c r="V103" s="273"/>
      <c r="W103" s="273"/>
      <c r="X103" s="273"/>
      <c r="Y103" s="273"/>
      <c r="Z103" s="273"/>
      <c r="AA103" s="273"/>
      <c r="AB103" s="273"/>
      <c r="AC103" s="291"/>
      <c r="AD103" s="291"/>
      <c r="AE103" s="291"/>
      <c r="AF103" s="273"/>
      <c r="AG103" s="273"/>
      <c r="AH103" s="273"/>
      <c r="AI103" s="358"/>
      <c r="AJ103" s="280"/>
    </row>
    <row r="104" spans="1:36" s="155" customFormat="1" x14ac:dyDescent="0.25">
      <c r="A104" s="272" t="s">
        <v>3759</v>
      </c>
      <c r="B104" s="271" t="s">
        <v>75</v>
      </c>
      <c r="C104" s="273"/>
      <c r="D104" s="273"/>
      <c r="E104" s="273"/>
      <c r="F104" s="273"/>
      <c r="G104" s="273"/>
      <c r="H104" s="273"/>
      <c r="I104" s="273"/>
      <c r="J104" s="273"/>
      <c r="K104" s="291"/>
      <c r="L104" s="273"/>
      <c r="M104" s="273"/>
      <c r="N104" s="273"/>
      <c r="O104" s="273"/>
      <c r="P104" s="273"/>
      <c r="Q104" s="273"/>
      <c r="R104" s="273"/>
      <c r="S104" s="273"/>
      <c r="T104" s="273"/>
      <c r="U104" s="273"/>
      <c r="V104" s="273"/>
      <c r="W104" s="273"/>
      <c r="X104" s="273"/>
      <c r="Y104" s="273"/>
      <c r="Z104" s="273"/>
      <c r="AA104" s="273"/>
      <c r="AB104" s="273"/>
      <c r="AC104" s="291"/>
      <c r="AD104" s="291"/>
      <c r="AE104" s="291"/>
      <c r="AF104" s="273"/>
      <c r="AG104" s="273"/>
      <c r="AH104" s="273"/>
      <c r="AI104" s="358"/>
      <c r="AJ104" s="280"/>
    </row>
    <row r="105" spans="1:36" s="155" customFormat="1" x14ac:dyDescent="0.25">
      <c r="A105" s="272" t="s">
        <v>3760</v>
      </c>
      <c r="B105" s="271" t="s">
        <v>76</v>
      </c>
      <c r="C105" s="273"/>
      <c r="D105" s="273"/>
      <c r="E105" s="273"/>
      <c r="F105" s="273"/>
      <c r="G105" s="273"/>
      <c r="H105" s="273"/>
      <c r="I105" s="273"/>
      <c r="J105" s="273"/>
      <c r="K105" s="291"/>
      <c r="L105" s="273"/>
      <c r="M105" s="273"/>
      <c r="N105" s="273"/>
      <c r="O105" s="273"/>
      <c r="P105" s="273"/>
      <c r="Q105" s="273"/>
      <c r="R105" s="273"/>
      <c r="S105" s="273"/>
      <c r="T105" s="273"/>
      <c r="U105" s="273"/>
      <c r="V105" s="273"/>
      <c r="W105" s="273"/>
      <c r="X105" s="273"/>
      <c r="Y105" s="273"/>
      <c r="Z105" s="273"/>
      <c r="AA105" s="273"/>
      <c r="AB105" s="273"/>
      <c r="AC105" s="291"/>
      <c r="AD105" s="291"/>
      <c r="AE105" s="291"/>
      <c r="AF105" s="273"/>
      <c r="AG105" s="273"/>
      <c r="AH105" s="273"/>
      <c r="AI105" s="358"/>
      <c r="AJ105" s="280"/>
    </row>
    <row r="106" spans="1:36" s="155" customFormat="1" x14ac:dyDescent="0.25">
      <c r="A106" s="272" t="s">
        <v>3761</v>
      </c>
      <c r="B106" s="271" t="s">
        <v>77</v>
      </c>
      <c r="C106" s="273"/>
      <c r="D106" s="273"/>
      <c r="E106" s="273"/>
      <c r="F106" s="273"/>
      <c r="G106" s="273"/>
      <c r="H106" s="273"/>
      <c r="I106" s="273"/>
      <c r="J106" s="273"/>
      <c r="K106" s="291"/>
      <c r="L106" s="273"/>
      <c r="M106" s="273"/>
      <c r="N106" s="273"/>
      <c r="O106" s="273"/>
      <c r="P106" s="273"/>
      <c r="Q106" s="273"/>
      <c r="R106" s="273"/>
      <c r="S106" s="273"/>
      <c r="T106" s="273"/>
      <c r="U106" s="273"/>
      <c r="V106" s="273"/>
      <c r="W106" s="273"/>
      <c r="X106" s="273"/>
      <c r="Y106" s="273"/>
      <c r="Z106" s="273"/>
      <c r="AA106" s="273"/>
      <c r="AB106" s="273"/>
      <c r="AC106" s="291"/>
      <c r="AD106" s="291"/>
      <c r="AE106" s="291"/>
      <c r="AF106" s="273"/>
      <c r="AG106" s="273"/>
      <c r="AH106" s="273"/>
      <c r="AI106" s="358"/>
      <c r="AJ106" s="280"/>
    </row>
    <row r="107" spans="1:36" s="155" customFormat="1" x14ac:dyDescent="0.25">
      <c r="A107" s="272" t="s">
        <v>3762</v>
      </c>
      <c r="B107" s="271" t="s">
        <v>78</v>
      </c>
      <c r="C107" s="273"/>
      <c r="D107" s="273"/>
      <c r="E107" s="273"/>
      <c r="F107" s="273"/>
      <c r="G107" s="273"/>
      <c r="H107" s="273"/>
      <c r="I107" s="273"/>
      <c r="J107" s="273"/>
      <c r="K107" s="291"/>
      <c r="L107" s="273"/>
      <c r="M107" s="273"/>
      <c r="N107" s="273"/>
      <c r="O107" s="273"/>
      <c r="P107" s="273"/>
      <c r="Q107" s="273"/>
      <c r="R107" s="273"/>
      <c r="S107" s="273"/>
      <c r="T107" s="273"/>
      <c r="U107" s="273"/>
      <c r="V107" s="273"/>
      <c r="W107" s="273"/>
      <c r="X107" s="273"/>
      <c r="Y107" s="273"/>
      <c r="Z107" s="273"/>
      <c r="AA107" s="273"/>
      <c r="AB107" s="273"/>
      <c r="AC107" s="291"/>
      <c r="AD107" s="291"/>
      <c r="AE107" s="291"/>
      <c r="AF107" s="273"/>
      <c r="AG107" s="273"/>
      <c r="AH107" s="273"/>
      <c r="AI107" s="358"/>
      <c r="AJ107" s="280"/>
    </row>
    <row r="108" spans="1:36" s="155" customFormat="1" x14ac:dyDescent="0.25">
      <c r="A108" s="272" t="s">
        <v>68</v>
      </c>
      <c r="B108" s="271" t="s">
        <v>79</v>
      </c>
      <c r="C108" s="273"/>
      <c r="D108" s="273"/>
      <c r="E108" s="273"/>
      <c r="F108" s="273"/>
      <c r="G108" s="273"/>
      <c r="H108" s="273"/>
      <c r="I108" s="273"/>
      <c r="J108" s="273"/>
      <c r="K108" s="291"/>
      <c r="L108" s="273"/>
      <c r="M108" s="273"/>
      <c r="N108" s="273"/>
      <c r="O108" s="273"/>
      <c r="P108" s="273"/>
      <c r="Q108" s="273"/>
      <c r="R108" s="273"/>
      <c r="S108" s="273"/>
      <c r="T108" s="273"/>
      <c r="U108" s="273"/>
      <c r="V108" s="273"/>
      <c r="W108" s="273"/>
      <c r="X108" s="273"/>
      <c r="Y108" s="273"/>
      <c r="Z108" s="273"/>
      <c r="AA108" s="273"/>
      <c r="AB108" s="273"/>
      <c r="AC108" s="291"/>
      <c r="AD108" s="291"/>
      <c r="AE108" s="291"/>
      <c r="AF108" s="273"/>
      <c r="AG108" s="273"/>
      <c r="AH108" s="273"/>
      <c r="AI108" s="358"/>
      <c r="AJ108" s="280"/>
    </row>
    <row r="109" spans="1:36" s="155" customFormat="1" x14ac:dyDescent="0.25">
      <c r="A109" s="272" t="s">
        <v>3763</v>
      </c>
      <c r="B109" s="271" t="s">
        <v>80</v>
      </c>
      <c r="C109" s="273"/>
      <c r="D109" s="273"/>
      <c r="E109" s="273"/>
      <c r="F109" s="273"/>
      <c r="G109" s="273"/>
      <c r="H109" s="273"/>
      <c r="I109" s="273"/>
      <c r="J109" s="273"/>
      <c r="K109" s="291"/>
      <c r="L109" s="273"/>
      <c r="M109" s="273"/>
      <c r="N109" s="273"/>
      <c r="O109" s="273"/>
      <c r="P109" s="273"/>
      <c r="Q109" s="273"/>
      <c r="R109" s="273"/>
      <c r="S109" s="273"/>
      <c r="T109" s="273"/>
      <c r="U109" s="273"/>
      <c r="V109" s="273"/>
      <c r="W109" s="273"/>
      <c r="X109" s="273"/>
      <c r="Y109" s="273"/>
      <c r="Z109" s="273"/>
      <c r="AA109" s="273"/>
      <c r="AB109" s="273"/>
      <c r="AC109" s="291"/>
      <c r="AD109" s="291"/>
      <c r="AE109" s="291"/>
      <c r="AF109" s="273"/>
      <c r="AG109" s="273"/>
      <c r="AH109" s="273"/>
      <c r="AI109" s="358"/>
      <c r="AJ109" s="280"/>
    </row>
    <row r="110" spans="1:36" s="155" customFormat="1" x14ac:dyDescent="0.25">
      <c r="A110" s="272" t="s">
        <v>3764</v>
      </c>
      <c r="B110" s="271" t="s">
        <v>81</v>
      </c>
      <c r="C110" s="273"/>
      <c r="D110" s="273"/>
      <c r="E110" s="273"/>
      <c r="F110" s="273"/>
      <c r="G110" s="273"/>
      <c r="H110" s="273"/>
      <c r="I110" s="273"/>
      <c r="J110" s="273"/>
      <c r="K110" s="291"/>
      <c r="L110" s="273"/>
      <c r="M110" s="273"/>
      <c r="N110" s="273"/>
      <c r="O110" s="273"/>
      <c r="P110" s="273"/>
      <c r="Q110" s="273"/>
      <c r="R110" s="273"/>
      <c r="S110" s="273"/>
      <c r="T110" s="273"/>
      <c r="U110" s="273"/>
      <c r="V110" s="273"/>
      <c r="W110" s="273"/>
      <c r="X110" s="273"/>
      <c r="Y110" s="273"/>
      <c r="Z110" s="273"/>
      <c r="AA110" s="273"/>
      <c r="AB110" s="273"/>
      <c r="AC110" s="291"/>
      <c r="AD110" s="291"/>
      <c r="AE110" s="291"/>
      <c r="AF110" s="273"/>
      <c r="AG110" s="273"/>
      <c r="AH110" s="273"/>
      <c r="AI110" s="358"/>
      <c r="AJ110" s="280"/>
    </row>
    <row r="111" spans="1:36" s="155" customFormat="1" x14ac:dyDescent="0.25">
      <c r="A111" s="272" t="s">
        <v>3765</v>
      </c>
      <c r="B111" s="271" t="s">
        <v>82</v>
      </c>
      <c r="C111" s="273"/>
      <c r="D111" s="273"/>
      <c r="E111" s="273"/>
      <c r="F111" s="273"/>
      <c r="G111" s="273"/>
      <c r="H111" s="273"/>
      <c r="I111" s="273"/>
      <c r="J111" s="273"/>
      <c r="K111" s="291"/>
      <c r="L111" s="273"/>
      <c r="M111" s="273"/>
      <c r="N111" s="273"/>
      <c r="O111" s="273"/>
      <c r="P111" s="273"/>
      <c r="Q111" s="273"/>
      <c r="R111" s="273"/>
      <c r="S111" s="273"/>
      <c r="T111" s="273"/>
      <c r="U111" s="273"/>
      <c r="V111" s="273"/>
      <c r="W111" s="273"/>
      <c r="X111" s="273"/>
      <c r="Y111" s="273"/>
      <c r="Z111" s="273"/>
      <c r="AA111" s="273"/>
      <c r="AB111" s="273"/>
      <c r="AC111" s="291"/>
      <c r="AD111" s="291"/>
      <c r="AE111" s="291"/>
      <c r="AF111" s="273"/>
      <c r="AG111" s="273"/>
      <c r="AH111" s="273"/>
      <c r="AI111" s="358"/>
      <c r="AJ111" s="280"/>
    </row>
    <row r="112" spans="1:36" s="155" customFormat="1" x14ac:dyDescent="0.25">
      <c r="A112" s="272" t="s">
        <v>3766</v>
      </c>
      <c r="B112" s="271" t="s">
        <v>83</v>
      </c>
      <c r="C112" s="273"/>
      <c r="D112" s="273"/>
      <c r="E112" s="273"/>
      <c r="F112" s="273"/>
      <c r="G112" s="273"/>
      <c r="H112" s="273"/>
      <c r="I112" s="273"/>
      <c r="J112" s="273"/>
      <c r="K112" s="291"/>
      <c r="L112" s="273"/>
      <c r="M112" s="273"/>
      <c r="N112" s="273"/>
      <c r="O112" s="273"/>
      <c r="P112" s="273"/>
      <c r="Q112" s="273"/>
      <c r="R112" s="273"/>
      <c r="S112" s="273"/>
      <c r="T112" s="273"/>
      <c r="U112" s="273"/>
      <c r="V112" s="273"/>
      <c r="W112" s="273"/>
      <c r="X112" s="273"/>
      <c r="Y112" s="273"/>
      <c r="Z112" s="273"/>
      <c r="AA112" s="273"/>
      <c r="AB112" s="273"/>
      <c r="AC112" s="291"/>
      <c r="AD112" s="291"/>
      <c r="AE112" s="291"/>
      <c r="AF112" s="273"/>
      <c r="AG112" s="273"/>
      <c r="AH112" s="273"/>
      <c r="AI112" s="358"/>
      <c r="AJ112" s="280"/>
    </row>
    <row r="113" spans="1:36" s="155" customFormat="1" x14ac:dyDescent="0.25">
      <c r="A113" s="272" t="s">
        <v>3767</v>
      </c>
      <c r="B113" s="271" t="s">
        <v>84</v>
      </c>
      <c r="C113" s="273"/>
      <c r="D113" s="273"/>
      <c r="E113" s="273"/>
      <c r="F113" s="273"/>
      <c r="G113" s="273"/>
      <c r="H113" s="273"/>
      <c r="I113" s="273"/>
      <c r="J113" s="273"/>
      <c r="K113" s="291"/>
      <c r="L113" s="273"/>
      <c r="M113" s="273"/>
      <c r="N113" s="273"/>
      <c r="O113" s="273"/>
      <c r="P113" s="273"/>
      <c r="Q113" s="273"/>
      <c r="R113" s="273"/>
      <c r="S113" s="273"/>
      <c r="T113" s="273"/>
      <c r="U113" s="273"/>
      <c r="V113" s="273"/>
      <c r="W113" s="273"/>
      <c r="X113" s="273"/>
      <c r="Y113" s="273"/>
      <c r="Z113" s="273"/>
      <c r="AA113" s="273"/>
      <c r="AB113" s="273"/>
      <c r="AC113" s="291"/>
      <c r="AD113" s="291"/>
      <c r="AE113" s="291"/>
      <c r="AF113" s="273"/>
      <c r="AG113" s="273"/>
      <c r="AH113" s="273"/>
      <c r="AI113" s="358"/>
      <c r="AJ113" s="280"/>
    </row>
    <row r="114" spans="1:36" s="155" customFormat="1" x14ac:dyDescent="0.25">
      <c r="A114" s="272" t="s">
        <v>3768</v>
      </c>
      <c r="B114" s="271" t="s">
        <v>85</v>
      </c>
      <c r="C114" s="273"/>
      <c r="D114" s="273"/>
      <c r="E114" s="273"/>
      <c r="F114" s="273"/>
      <c r="G114" s="273"/>
      <c r="H114" s="273"/>
      <c r="I114" s="273"/>
      <c r="J114" s="273"/>
      <c r="K114" s="291"/>
      <c r="L114" s="273"/>
      <c r="M114" s="273"/>
      <c r="N114" s="273"/>
      <c r="O114" s="273"/>
      <c r="P114" s="273"/>
      <c r="Q114" s="273"/>
      <c r="R114" s="273"/>
      <c r="S114" s="273"/>
      <c r="T114" s="273"/>
      <c r="U114" s="273"/>
      <c r="V114" s="273"/>
      <c r="W114" s="273"/>
      <c r="X114" s="273"/>
      <c r="Y114" s="273"/>
      <c r="Z114" s="273"/>
      <c r="AA114" s="273"/>
      <c r="AB114" s="273"/>
      <c r="AC114" s="291"/>
      <c r="AD114" s="291"/>
      <c r="AE114" s="291"/>
      <c r="AF114" s="273"/>
      <c r="AG114" s="273"/>
      <c r="AH114" s="273"/>
      <c r="AI114" s="358"/>
      <c r="AJ114" s="280"/>
    </row>
    <row r="115" spans="1:36" s="155" customFormat="1" x14ac:dyDescent="0.25">
      <c r="A115" s="272" t="s">
        <v>3769</v>
      </c>
      <c r="B115" s="271" t="s">
        <v>86</v>
      </c>
      <c r="C115" s="273"/>
      <c r="D115" s="273"/>
      <c r="E115" s="273"/>
      <c r="F115" s="273"/>
      <c r="G115" s="273"/>
      <c r="H115" s="273"/>
      <c r="I115" s="273"/>
      <c r="J115" s="273"/>
      <c r="K115" s="291"/>
      <c r="L115" s="273"/>
      <c r="M115" s="273"/>
      <c r="N115" s="273"/>
      <c r="O115" s="273"/>
      <c r="P115" s="273"/>
      <c r="Q115" s="273"/>
      <c r="R115" s="273"/>
      <c r="S115" s="273"/>
      <c r="T115" s="273"/>
      <c r="U115" s="273"/>
      <c r="V115" s="273"/>
      <c r="W115" s="273"/>
      <c r="X115" s="273"/>
      <c r="Y115" s="273"/>
      <c r="Z115" s="273"/>
      <c r="AA115" s="273"/>
      <c r="AB115" s="273"/>
      <c r="AC115" s="291"/>
      <c r="AD115" s="291"/>
      <c r="AE115" s="291"/>
      <c r="AF115" s="273"/>
      <c r="AG115" s="273"/>
      <c r="AH115" s="273"/>
      <c r="AI115" s="358"/>
      <c r="AJ115" s="280"/>
    </row>
    <row r="116" spans="1:36" s="155" customFormat="1" x14ac:dyDescent="0.25">
      <c r="A116" s="272" t="s">
        <v>3770</v>
      </c>
      <c r="B116" s="271" t="s">
        <v>87</v>
      </c>
      <c r="C116" s="273"/>
      <c r="D116" s="273"/>
      <c r="E116" s="273"/>
      <c r="F116" s="273"/>
      <c r="G116" s="273"/>
      <c r="H116" s="273"/>
      <c r="I116" s="273"/>
      <c r="J116" s="273"/>
      <c r="K116" s="291"/>
      <c r="L116" s="273"/>
      <c r="M116" s="273"/>
      <c r="N116" s="273"/>
      <c r="O116" s="273"/>
      <c r="P116" s="273"/>
      <c r="Q116" s="273"/>
      <c r="R116" s="273"/>
      <c r="S116" s="273"/>
      <c r="T116" s="273"/>
      <c r="U116" s="273"/>
      <c r="V116" s="273"/>
      <c r="W116" s="273"/>
      <c r="X116" s="273"/>
      <c r="Y116" s="273"/>
      <c r="Z116" s="273"/>
      <c r="AA116" s="273"/>
      <c r="AB116" s="273"/>
      <c r="AC116" s="291"/>
      <c r="AD116" s="291"/>
      <c r="AE116" s="291"/>
      <c r="AF116" s="273"/>
      <c r="AG116" s="273"/>
      <c r="AH116" s="273"/>
      <c r="AI116" s="358"/>
      <c r="AJ116" s="280"/>
    </row>
    <row r="117" spans="1:36" s="155" customFormat="1" x14ac:dyDescent="0.25">
      <c r="A117" s="272" t="s">
        <v>54</v>
      </c>
      <c r="B117" s="273" t="s">
        <v>32</v>
      </c>
      <c r="C117" s="273"/>
      <c r="D117" s="273"/>
      <c r="E117" s="273"/>
      <c r="F117" s="273"/>
      <c r="G117" s="273"/>
      <c r="H117" s="273"/>
      <c r="I117" s="273"/>
      <c r="J117" s="273"/>
      <c r="K117" s="291"/>
      <c r="L117" s="273"/>
      <c r="M117" s="273"/>
      <c r="N117" s="273"/>
      <c r="O117" s="273"/>
      <c r="P117" s="273"/>
      <c r="Q117" s="273"/>
      <c r="R117" s="273"/>
      <c r="S117" s="273"/>
      <c r="T117" s="273"/>
      <c r="U117" s="273"/>
      <c r="V117" s="273"/>
      <c r="W117" s="273"/>
      <c r="X117" s="273"/>
      <c r="Y117" s="273"/>
      <c r="Z117" s="273"/>
      <c r="AA117" s="273"/>
      <c r="AB117" s="273"/>
      <c r="AC117" s="291"/>
      <c r="AD117" s="291"/>
      <c r="AE117" s="291"/>
      <c r="AF117" s="273"/>
      <c r="AG117" s="273"/>
      <c r="AH117" s="273"/>
      <c r="AI117" s="358"/>
      <c r="AJ117" s="280"/>
    </row>
    <row r="118" spans="1:36" s="155" customFormat="1" x14ac:dyDescent="0.25">
      <c r="A118" s="272" t="s">
        <v>89</v>
      </c>
      <c r="B118" s="273" t="s">
        <v>55</v>
      </c>
      <c r="C118" s="273"/>
      <c r="D118" s="273"/>
      <c r="E118" s="273"/>
      <c r="F118" s="273"/>
      <c r="G118" s="273"/>
      <c r="H118" s="273"/>
      <c r="I118" s="273"/>
      <c r="J118" s="273"/>
      <c r="K118" s="291"/>
      <c r="L118" s="273"/>
      <c r="M118" s="273"/>
      <c r="N118" s="273"/>
      <c r="O118" s="273"/>
      <c r="P118" s="273"/>
      <c r="Q118" s="273"/>
      <c r="R118" s="273"/>
      <c r="S118" s="273"/>
      <c r="T118" s="273"/>
      <c r="U118" s="273"/>
      <c r="V118" s="273"/>
      <c r="W118" s="273"/>
      <c r="X118" s="273"/>
      <c r="Y118" s="273"/>
      <c r="Z118" s="273"/>
      <c r="AA118" s="273"/>
      <c r="AB118" s="273"/>
      <c r="AC118" s="291"/>
      <c r="AD118" s="291"/>
      <c r="AE118" s="291"/>
      <c r="AF118" s="273"/>
      <c r="AG118" s="273"/>
      <c r="AH118" s="273"/>
      <c r="AI118" s="358"/>
      <c r="AJ118" s="280"/>
    </row>
    <row r="119" spans="1:36" s="155" customFormat="1" ht="120" x14ac:dyDescent="0.25">
      <c r="A119" s="272" t="s">
        <v>3771</v>
      </c>
      <c r="B119" s="273" t="s">
        <v>57</v>
      </c>
      <c r="C119" s="273" t="s">
        <v>968</v>
      </c>
      <c r="D119" s="273"/>
      <c r="E119" s="273"/>
      <c r="F119" s="273"/>
      <c r="G119" s="273"/>
      <c r="H119" s="273"/>
      <c r="I119" s="273"/>
      <c r="J119" s="273"/>
      <c r="K119" s="291"/>
      <c r="L119" s="273"/>
      <c r="M119" s="273"/>
      <c r="N119" s="273"/>
      <c r="O119" s="273"/>
      <c r="P119" s="273"/>
      <c r="Q119" s="273"/>
      <c r="R119" s="273"/>
      <c r="S119" s="273"/>
      <c r="T119" s="273"/>
      <c r="U119" s="273"/>
      <c r="V119" s="273"/>
      <c r="W119" s="273"/>
      <c r="X119" s="273"/>
      <c r="Y119" s="273"/>
      <c r="Z119" s="273"/>
      <c r="AA119" s="273"/>
      <c r="AB119" s="273"/>
      <c r="AC119" s="291"/>
      <c r="AD119" s="291"/>
      <c r="AE119" s="291"/>
      <c r="AF119" s="273"/>
      <c r="AG119" s="273"/>
      <c r="AH119" s="273"/>
      <c r="AI119" s="358"/>
      <c r="AJ119" s="280"/>
    </row>
    <row r="120" spans="1:36" s="155" customFormat="1" ht="120" x14ac:dyDescent="0.25">
      <c r="A120" s="272" t="s">
        <v>3772</v>
      </c>
      <c r="B120" s="273"/>
      <c r="C120" s="273"/>
      <c r="D120" s="273" t="s">
        <v>3343</v>
      </c>
      <c r="E120" s="273" t="s">
        <v>3348</v>
      </c>
      <c r="F120" s="273" t="s">
        <v>1146</v>
      </c>
      <c r="G120" s="273" t="s">
        <v>3349</v>
      </c>
      <c r="H120" s="273" t="s">
        <v>3350</v>
      </c>
      <c r="I120" s="273" t="s">
        <v>974</v>
      </c>
      <c r="J120" s="273" t="s">
        <v>3351</v>
      </c>
      <c r="K120" s="291">
        <v>4</v>
      </c>
      <c r="L120" s="282" t="s">
        <v>3095</v>
      </c>
      <c r="M120" s="273" t="s">
        <v>923</v>
      </c>
      <c r="N120" s="273" t="s">
        <v>3352</v>
      </c>
      <c r="O120" s="282" t="s">
        <v>3549</v>
      </c>
      <c r="P120" s="282" t="s">
        <v>3524</v>
      </c>
      <c r="Q120" s="273" t="s">
        <v>970</v>
      </c>
      <c r="R120" s="273"/>
      <c r="S120" s="282" t="s">
        <v>3535</v>
      </c>
      <c r="T120" s="282" t="s">
        <v>3550</v>
      </c>
      <c r="U120" s="282" t="s">
        <v>3046</v>
      </c>
      <c r="V120" s="273" t="s">
        <v>970</v>
      </c>
      <c r="W120" s="273" t="s">
        <v>1618</v>
      </c>
      <c r="X120" s="273"/>
      <c r="Y120" s="273"/>
      <c r="Z120" s="273"/>
      <c r="AA120" s="273"/>
      <c r="AB120" s="273"/>
      <c r="AC120" s="301" t="s">
        <v>3186</v>
      </c>
      <c r="AD120" s="291"/>
      <c r="AE120" s="291"/>
      <c r="AF120" s="273" t="s">
        <v>3355</v>
      </c>
      <c r="AG120" s="273"/>
      <c r="AH120" s="273"/>
      <c r="AI120" s="358"/>
      <c r="AJ120" s="280"/>
    </row>
    <row r="121" spans="1:36" s="155" customFormat="1" ht="75" x14ac:dyDescent="0.25">
      <c r="A121" s="272" t="s">
        <v>3773</v>
      </c>
      <c r="B121" s="273"/>
      <c r="C121" s="273"/>
      <c r="D121" s="273" t="s">
        <v>3347</v>
      </c>
      <c r="E121" s="273" t="s">
        <v>3348</v>
      </c>
      <c r="F121" s="273"/>
      <c r="G121" s="273" t="s">
        <v>3349</v>
      </c>
      <c r="H121" s="273" t="s">
        <v>3353</v>
      </c>
      <c r="I121" s="273" t="s">
        <v>974</v>
      </c>
      <c r="J121" s="273" t="s">
        <v>3351</v>
      </c>
      <c r="K121" s="291">
        <v>4</v>
      </c>
      <c r="L121" s="282" t="s">
        <v>3095</v>
      </c>
      <c r="M121" s="273" t="s">
        <v>923</v>
      </c>
      <c r="N121" s="273" t="s">
        <v>3354</v>
      </c>
      <c r="O121" s="282" t="s">
        <v>3549</v>
      </c>
      <c r="P121" s="282" t="s">
        <v>3524</v>
      </c>
      <c r="Q121" s="273"/>
      <c r="R121" s="273"/>
      <c r="S121" s="282" t="s">
        <v>3535</v>
      </c>
      <c r="T121" s="282" t="s">
        <v>3550</v>
      </c>
      <c r="U121" s="282" t="s">
        <v>3046</v>
      </c>
      <c r="V121" s="273"/>
      <c r="W121" s="273"/>
      <c r="X121" s="273"/>
      <c r="Y121" s="273"/>
      <c r="Z121" s="273"/>
      <c r="AA121" s="273"/>
      <c r="AB121" s="273"/>
      <c r="AC121" s="291"/>
      <c r="AD121" s="291"/>
      <c r="AE121" s="291"/>
      <c r="AF121" s="273"/>
      <c r="AG121" s="273"/>
      <c r="AH121" s="273"/>
      <c r="AI121" s="358"/>
      <c r="AJ121" s="280"/>
    </row>
    <row r="122" spans="1:36" s="155" customFormat="1" ht="75" x14ac:dyDescent="0.25">
      <c r="A122" s="272" t="s">
        <v>3774</v>
      </c>
      <c r="B122" s="273"/>
      <c r="C122" s="273"/>
      <c r="D122" s="273" t="s">
        <v>3359</v>
      </c>
      <c r="E122" s="273"/>
      <c r="F122" s="273"/>
      <c r="G122" s="273" t="s">
        <v>3356</v>
      </c>
      <c r="H122" s="273" t="s">
        <v>3357</v>
      </c>
      <c r="I122" s="273" t="s">
        <v>974</v>
      </c>
      <c r="J122" s="273" t="s">
        <v>3351</v>
      </c>
      <c r="K122" s="291">
        <v>4</v>
      </c>
      <c r="L122" s="282" t="s">
        <v>3095</v>
      </c>
      <c r="M122" s="273" t="s">
        <v>923</v>
      </c>
      <c r="N122" s="273" t="s">
        <v>3358</v>
      </c>
      <c r="O122" s="282" t="s">
        <v>3549</v>
      </c>
      <c r="P122" s="282" t="s">
        <v>3524</v>
      </c>
      <c r="Q122" s="273"/>
      <c r="R122" s="273"/>
      <c r="S122" s="282" t="s">
        <v>3535</v>
      </c>
      <c r="T122" s="282" t="s">
        <v>3550</v>
      </c>
      <c r="U122" s="282" t="s">
        <v>3046</v>
      </c>
      <c r="V122" s="273"/>
      <c r="W122" s="273"/>
      <c r="X122" s="273"/>
      <c r="Y122" s="273"/>
      <c r="Z122" s="273"/>
      <c r="AA122" s="273"/>
      <c r="AB122" s="273"/>
      <c r="AC122" s="291"/>
      <c r="AD122" s="291"/>
      <c r="AE122" s="291"/>
      <c r="AF122" s="273"/>
      <c r="AG122" s="273"/>
      <c r="AH122" s="273"/>
      <c r="AI122" s="358"/>
      <c r="AJ122" s="280"/>
    </row>
    <row r="123" spans="1:36" s="155" customFormat="1" ht="150" x14ac:dyDescent="0.25">
      <c r="A123" s="272" t="s">
        <v>3804</v>
      </c>
      <c r="B123" s="273"/>
      <c r="C123" s="273"/>
      <c r="D123" s="273" t="s">
        <v>310</v>
      </c>
      <c r="E123" s="273" t="s">
        <v>3360</v>
      </c>
      <c r="F123" s="273" t="s">
        <v>1146</v>
      </c>
      <c r="G123" s="273" t="s">
        <v>3361</v>
      </c>
      <c r="H123" s="268" t="s">
        <v>3851</v>
      </c>
      <c r="I123" s="273" t="s">
        <v>974</v>
      </c>
      <c r="J123" s="273" t="s">
        <v>973</v>
      </c>
      <c r="K123" s="291" t="s">
        <v>23</v>
      </c>
      <c r="L123" s="282" t="s">
        <v>3095</v>
      </c>
      <c r="M123" s="273" t="s">
        <v>923</v>
      </c>
      <c r="N123" s="273" t="s">
        <v>975</v>
      </c>
      <c r="O123" s="282" t="s">
        <v>3549</v>
      </c>
      <c r="P123" s="282" t="s">
        <v>3524</v>
      </c>
      <c r="Q123" s="273"/>
      <c r="R123" s="273"/>
      <c r="S123" s="282" t="s">
        <v>3535</v>
      </c>
      <c r="T123" s="282" t="s">
        <v>3550</v>
      </c>
      <c r="U123" s="282" t="s">
        <v>3046</v>
      </c>
      <c r="V123" s="273"/>
      <c r="W123" s="273"/>
      <c r="X123" s="273"/>
      <c r="Y123" s="273"/>
      <c r="Z123" s="273"/>
      <c r="AA123" s="273"/>
      <c r="AB123" s="273"/>
      <c r="AC123" s="291"/>
      <c r="AD123" s="291"/>
      <c r="AE123" s="291"/>
      <c r="AF123" s="273" t="s">
        <v>976</v>
      </c>
      <c r="AG123" s="273"/>
      <c r="AH123" s="273"/>
      <c r="AI123" s="358"/>
      <c r="AJ123" s="335" t="s">
        <v>3551</v>
      </c>
    </row>
    <row r="124" spans="1:36" s="155" customFormat="1" ht="60" x14ac:dyDescent="0.25">
      <c r="A124" s="272" t="s">
        <v>1566</v>
      </c>
      <c r="B124" s="273"/>
      <c r="C124" s="273"/>
      <c r="D124" s="273" t="s">
        <v>3346</v>
      </c>
      <c r="E124" s="273"/>
      <c r="F124" s="273"/>
      <c r="G124" s="273" t="s">
        <v>3362</v>
      </c>
      <c r="H124" s="268" t="s">
        <v>3851</v>
      </c>
      <c r="I124" s="273" t="s">
        <v>974</v>
      </c>
      <c r="J124" s="360"/>
      <c r="K124" s="291" t="s">
        <v>23</v>
      </c>
      <c r="L124" s="282" t="s">
        <v>3095</v>
      </c>
      <c r="M124" s="273" t="s">
        <v>923</v>
      </c>
      <c r="N124" s="273" t="s">
        <v>987</v>
      </c>
      <c r="O124" s="282" t="s">
        <v>3549</v>
      </c>
      <c r="P124" s="282" t="s">
        <v>3524</v>
      </c>
      <c r="Q124" s="273"/>
      <c r="R124" s="273"/>
      <c r="S124" s="282" t="s">
        <v>3535</v>
      </c>
      <c r="T124" s="282" t="s">
        <v>3550</v>
      </c>
      <c r="U124" s="282" t="s">
        <v>3046</v>
      </c>
      <c r="V124" s="273"/>
      <c r="W124" s="273"/>
      <c r="X124" s="273"/>
      <c r="Y124" s="273"/>
      <c r="Z124" s="273"/>
      <c r="AA124" s="273"/>
      <c r="AB124" s="273"/>
      <c r="AC124" s="291"/>
      <c r="AD124" s="291"/>
      <c r="AE124" s="291"/>
      <c r="AF124" s="273"/>
      <c r="AG124" s="273"/>
      <c r="AH124" s="273"/>
      <c r="AI124" s="358" t="s">
        <v>3186</v>
      </c>
      <c r="AJ124" s="335" t="s">
        <v>3551</v>
      </c>
    </row>
    <row r="125" spans="1:36" s="155" customFormat="1" ht="255" x14ac:dyDescent="0.25">
      <c r="A125" s="272"/>
      <c r="B125" s="273"/>
      <c r="C125" s="273"/>
      <c r="D125" s="273" t="s">
        <v>3344</v>
      </c>
      <c r="E125" s="273"/>
      <c r="F125" s="273" t="s">
        <v>3363</v>
      </c>
      <c r="G125" s="273" t="s">
        <v>3364</v>
      </c>
      <c r="H125" s="268" t="s">
        <v>3851</v>
      </c>
      <c r="I125" s="273" t="s">
        <v>974</v>
      </c>
      <c r="J125" s="273" t="s">
        <v>1014</v>
      </c>
      <c r="K125" s="291">
        <v>4</v>
      </c>
      <c r="L125" s="282" t="s">
        <v>3095</v>
      </c>
      <c r="M125" s="273"/>
      <c r="N125" s="273"/>
      <c r="O125" s="282" t="s">
        <v>3549</v>
      </c>
      <c r="P125" s="282" t="s">
        <v>3524</v>
      </c>
      <c r="Q125" s="273"/>
      <c r="R125" s="273"/>
      <c r="S125" s="282" t="s">
        <v>3535</v>
      </c>
      <c r="T125" s="282" t="s">
        <v>3550</v>
      </c>
      <c r="U125" s="282" t="s">
        <v>3046</v>
      </c>
      <c r="V125" s="273"/>
      <c r="W125" s="273"/>
      <c r="X125" s="273"/>
      <c r="Y125" s="273"/>
      <c r="Z125" s="273"/>
      <c r="AA125" s="273"/>
      <c r="AB125" s="273"/>
      <c r="AC125" s="291"/>
      <c r="AD125" s="291"/>
      <c r="AE125" s="291"/>
      <c r="AF125" s="273" t="s">
        <v>3365</v>
      </c>
      <c r="AG125" s="273"/>
      <c r="AH125" s="273"/>
      <c r="AI125" s="358"/>
      <c r="AJ125" s="335" t="s">
        <v>3551</v>
      </c>
    </row>
    <row r="126" spans="1:36" s="155" customFormat="1" ht="150" x14ac:dyDescent="0.25">
      <c r="A126" s="272"/>
      <c r="B126" s="273"/>
      <c r="C126" s="273"/>
      <c r="D126" s="273" t="s">
        <v>3345</v>
      </c>
      <c r="E126" s="273"/>
      <c r="F126" s="273" t="s">
        <v>1146</v>
      </c>
      <c r="G126" s="273" t="s">
        <v>3361</v>
      </c>
      <c r="H126" s="268" t="s">
        <v>3851</v>
      </c>
      <c r="I126" s="273" t="s">
        <v>974</v>
      </c>
      <c r="J126" s="273" t="s">
        <v>973</v>
      </c>
      <c r="K126" s="291" t="s">
        <v>23</v>
      </c>
      <c r="L126" s="282" t="s">
        <v>3095</v>
      </c>
      <c r="M126" s="273" t="s">
        <v>923</v>
      </c>
      <c r="N126" s="273" t="s">
        <v>975</v>
      </c>
      <c r="O126" s="282" t="s">
        <v>3549</v>
      </c>
      <c r="P126" s="282" t="s">
        <v>3524</v>
      </c>
      <c r="Q126" s="273"/>
      <c r="R126" s="273"/>
      <c r="S126" s="282" t="s">
        <v>3535</v>
      </c>
      <c r="T126" s="282" t="s">
        <v>3550</v>
      </c>
      <c r="U126" s="282" t="s">
        <v>3046</v>
      </c>
      <c r="V126" s="273"/>
      <c r="W126" s="273"/>
      <c r="X126" s="273"/>
      <c r="Y126" s="273"/>
      <c r="Z126" s="273"/>
      <c r="AA126" s="273"/>
      <c r="AB126" s="273"/>
      <c r="AC126" s="291"/>
      <c r="AD126" s="291"/>
      <c r="AE126" s="291"/>
      <c r="AF126" s="273"/>
      <c r="AG126" s="273"/>
      <c r="AH126" s="273"/>
      <c r="AI126" s="358"/>
      <c r="AJ126" s="335" t="s">
        <v>3551</v>
      </c>
    </row>
    <row r="127" spans="1:36" s="155" customFormat="1" ht="366.75" customHeight="1" x14ac:dyDescent="0.25">
      <c r="A127" s="272" t="s">
        <v>3775</v>
      </c>
      <c r="B127" s="273" t="s">
        <v>61</v>
      </c>
      <c r="C127" s="273" t="s">
        <v>3367</v>
      </c>
      <c r="D127" s="273"/>
      <c r="E127" s="273"/>
      <c r="F127" s="273"/>
      <c r="G127" s="273"/>
      <c r="H127" s="273"/>
      <c r="I127" s="273"/>
      <c r="J127" s="273"/>
      <c r="K127" s="291"/>
      <c r="L127" s="273"/>
      <c r="M127" s="273"/>
      <c r="N127" s="273"/>
      <c r="O127" s="273"/>
      <c r="P127" s="273"/>
      <c r="Q127" s="273"/>
      <c r="R127" s="273"/>
      <c r="S127" s="273"/>
      <c r="T127" s="273"/>
      <c r="U127" s="273"/>
      <c r="V127" s="273"/>
      <c r="W127" s="273"/>
      <c r="X127" s="273"/>
      <c r="Y127" s="273"/>
      <c r="Z127" s="273"/>
      <c r="AA127" s="273"/>
      <c r="AB127" s="273"/>
      <c r="AC127" s="291"/>
      <c r="AD127" s="291"/>
      <c r="AE127" s="291"/>
      <c r="AF127" s="273"/>
      <c r="AG127" s="273"/>
      <c r="AH127" s="273"/>
      <c r="AI127" s="358" t="s">
        <v>3852</v>
      </c>
      <c r="AJ127" s="280"/>
    </row>
    <row r="128" spans="1:36" s="155" customFormat="1" ht="230.25" customHeight="1" x14ac:dyDescent="0.25">
      <c r="A128" s="272" t="s">
        <v>3776</v>
      </c>
      <c r="B128" s="273"/>
      <c r="C128" s="273"/>
      <c r="D128" s="273" t="s">
        <v>3854</v>
      </c>
      <c r="E128" s="273" t="s">
        <v>3369</v>
      </c>
      <c r="F128" s="273"/>
      <c r="G128" s="273" t="s">
        <v>3368</v>
      </c>
      <c r="H128" s="273" t="s">
        <v>3370</v>
      </c>
      <c r="I128" s="273" t="s">
        <v>3371</v>
      </c>
      <c r="J128" s="273" t="s">
        <v>1014</v>
      </c>
      <c r="K128" s="291" t="s">
        <v>3853</v>
      </c>
      <c r="L128" s="282" t="s">
        <v>3095</v>
      </c>
      <c r="M128" s="273"/>
      <c r="N128" s="273"/>
      <c r="O128" s="282" t="s">
        <v>3552</v>
      </c>
      <c r="P128" s="273"/>
      <c r="Q128" s="273"/>
      <c r="R128" s="273"/>
      <c r="S128" s="282" t="s">
        <v>3183</v>
      </c>
      <c r="T128" s="282" t="s">
        <v>3554</v>
      </c>
      <c r="U128" s="282" t="s">
        <v>3046</v>
      </c>
      <c r="V128" s="273"/>
      <c r="W128" s="273"/>
      <c r="X128" s="273"/>
      <c r="Y128" s="273"/>
      <c r="Z128" s="273"/>
      <c r="AA128" s="273"/>
      <c r="AB128" s="273"/>
      <c r="AC128" s="291"/>
      <c r="AD128" s="291"/>
      <c r="AE128" s="291"/>
      <c r="AF128" s="273" t="s">
        <v>949</v>
      </c>
      <c r="AG128" s="273"/>
      <c r="AH128" s="273"/>
      <c r="AI128" s="358"/>
      <c r="AJ128" s="335" t="s">
        <v>3553</v>
      </c>
    </row>
    <row r="129" spans="1:36" s="155" customFormat="1" ht="97.5" customHeight="1" x14ac:dyDescent="0.25">
      <c r="A129" s="272" t="s">
        <v>3805</v>
      </c>
      <c r="B129" s="273"/>
      <c r="C129" s="273"/>
      <c r="D129" s="273" t="s">
        <v>3855</v>
      </c>
      <c r="E129" s="273"/>
      <c r="F129" s="273"/>
      <c r="G129" s="273" t="s">
        <v>3372</v>
      </c>
      <c r="H129" s="273" t="s">
        <v>3373</v>
      </c>
      <c r="I129" s="273" t="s">
        <v>3374</v>
      </c>
      <c r="J129" s="273" t="s">
        <v>1014</v>
      </c>
      <c r="K129" s="361" t="s">
        <v>3850</v>
      </c>
      <c r="L129" s="282" t="s">
        <v>3095</v>
      </c>
      <c r="M129" s="273"/>
      <c r="N129" s="273"/>
      <c r="O129" s="273"/>
      <c r="P129" s="273"/>
      <c r="Q129" s="273"/>
      <c r="R129" s="273"/>
      <c r="S129" s="282" t="s">
        <v>4</v>
      </c>
      <c r="T129" s="282" t="s">
        <v>3555</v>
      </c>
      <c r="U129" s="282" t="s">
        <v>3046</v>
      </c>
      <c r="V129" s="273"/>
      <c r="W129" s="273"/>
      <c r="X129" s="273"/>
      <c r="Y129" s="273"/>
      <c r="Z129" s="273"/>
      <c r="AA129" s="273"/>
      <c r="AB129" s="273"/>
      <c r="AC129" s="291"/>
      <c r="AD129" s="291"/>
      <c r="AE129" s="291"/>
      <c r="AF129" s="273"/>
      <c r="AG129" s="273"/>
      <c r="AH129" s="273"/>
      <c r="AI129" s="358" t="s">
        <v>3186</v>
      </c>
      <c r="AJ129" s="280"/>
    </row>
    <row r="130" spans="1:36" s="155" customFormat="1" ht="90" x14ac:dyDescent="0.25">
      <c r="A130" s="272" t="s">
        <v>3806</v>
      </c>
      <c r="B130" s="273"/>
      <c r="C130" s="273"/>
      <c r="D130" s="273" t="s">
        <v>3856</v>
      </c>
      <c r="E130" s="273"/>
      <c r="F130" s="273"/>
      <c r="G130" s="273" t="s">
        <v>3375</v>
      </c>
      <c r="H130" s="273" t="s">
        <v>1027</v>
      </c>
      <c r="I130" s="273" t="s">
        <v>1027</v>
      </c>
      <c r="J130" s="273" t="s">
        <v>1014</v>
      </c>
      <c r="K130" s="291">
        <v>4</v>
      </c>
      <c r="L130" s="282" t="s">
        <v>3556</v>
      </c>
      <c r="M130" s="273"/>
      <c r="N130" s="273"/>
      <c r="O130" s="273"/>
      <c r="P130" s="273"/>
      <c r="Q130" s="273"/>
      <c r="R130" s="273"/>
      <c r="S130" s="273"/>
      <c r="T130" s="273"/>
      <c r="U130" s="273"/>
      <c r="V130" s="273"/>
      <c r="W130" s="273"/>
      <c r="X130" s="273"/>
      <c r="Y130" s="273"/>
      <c r="Z130" s="273"/>
      <c r="AA130" s="273"/>
      <c r="AB130" s="273"/>
      <c r="AC130" s="291"/>
      <c r="AD130" s="291"/>
      <c r="AE130" s="291"/>
      <c r="AF130" s="273"/>
      <c r="AG130" s="273"/>
      <c r="AH130" s="273"/>
      <c r="AI130" s="358"/>
      <c r="AJ130" s="280"/>
    </row>
    <row r="131" spans="1:36" s="155" customFormat="1" ht="60" x14ac:dyDescent="0.25">
      <c r="A131" s="272" t="s">
        <v>3807</v>
      </c>
      <c r="B131" s="273"/>
      <c r="C131" s="273"/>
      <c r="D131" s="273" t="s">
        <v>3858</v>
      </c>
      <c r="E131" s="273" t="s">
        <v>3376</v>
      </c>
      <c r="F131" s="273"/>
      <c r="G131" s="273" t="s">
        <v>3377</v>
      </c>
      <c r="H131" s="273" t="s">
        <v>3378</v>
      </c>
      <c r="I131" s="273" t="s">
        <v>1027</v>
      </c>
      <c r="J131" s="273" t="s">
        <v>1014</v>
      </c>
      <c r="K131" s="291">
        <v>4</v>
      </c>
      <c r="L131" s="282" t="s">
        <v>949</v>
      </c>
      <c r="M131" s="273"/>
      <c r="N131" s="273"/>
      <c r="O131" s="273"/>
      <c r="P131" s="273"/>
      <c r="Q131" s="273"/>
      <c r="R131" s="273"/>
      <c r="S131" s="273"/>
      <c r="T131" s="273"/>
      <c r="U131" s="273"/>
      <c r="V131" s="273"/>
      <c r="W131" s="273"/>
      <c r="X131" s="273"/>
      <c r="Y131" s="273"/>
      <c r="Z131" s="273"/>
      <c r="AA131" s="273"/>
      <c r="AB131" s="273"/>
      <c r="AC131" s="291"/>
      <c r="AD131" s="291"/>
      <c r="AE131" s="291"/>
      <c r="AF131" s="273"/>
      <c r="AG131" s="273"/>
      <c r="AH131" s="273"/>
      <c r="AI131" s="358"/>
      <c r="AJ131" s="280"/>
    </row>
    <row r="132" spans="1:36" s="155" customFormat="1" ht="39" customHeight="1" x14ac:dyDescent="0.25">
      <c r="A132" s="272" t="s">
        <v>3808</v>
      </c>
      <c r="B132" s="273"/>
      <c r="C132" s="273"/>
      <c r="D132" s="273" t="s">
        <v>3859</v>
      </c>
      <c r="E132" s="273"/>
      <c r="F132" s="273"/>
      <c r="G132" s="273" t="s">
        <v>3379</v>
      </c>
      <c r="H132" s="273" t="s">
        <v>1027</v>
      </c>
      <c r="I132" s="273" t="s">
        <v>1027</v>
      </c>
      <c r="J132" s="273" t="s">
        <v>1014</v>
      </c>
      <c r="K132" s="361" t="s">
        <v>3857</v>
      </c>
      <c r="L132" s="282" t="s">
        <v>3556</v>
      </c>
      <c r="M132" s="273"/>
      <c r="N132" s="273"/>
      <c r="O132" s="273"/>
      <c r="P132" s="273"/>
      <c r="Q132" s="273"/>
      <c r="R132" s="273"/>
      <c r="S132" s="273"/>
      <c r="T132" s="273"/>
      <c r="U132" s="273"/>
      <c r="V132" s="273"/>
      <c r="W132" s="273"/>
      <c r="X132" s="273"/>
      <c r="Y132" s="273"/>
      <c r="Z132" s="273"/>
      <c r="AA132" s="273"/>
      <c r="AB132" s="273"/>
      <c r="AC132" s="291"/>
      <c r="AD132" s="291"/>
      <c r="AE132" s="291"/>
      <c r="AF132" s="273"/>
      <c r="AG132" s="273"/>
      <c r="AH132" s="273"/>
      <c r="AI132" s="358" t="s">
        <v>3186</v>
      </c>
      <c r="AJ132" s="280"/>
    </row>
    <row r="133" spans="1:36" s="155" customFormat="1" ht="120" x14ac:dyDescent="0.25">
      <c r="A133" s="272" t="s">
        <v>3809</v>
      </c>
      <c r="B133" s="273"/>
      <c r="C133" s="273"/>
      <c r="D133" s="273" t="s">
        <v>3860</v>
      </c>
      <c r="E133" s="273"/>
      <c r="F133" s="273"/>
      <c r="G133" s="273" t="s">
        <v>3871</v>
      </c>
      <c r="H133" s="273" t="s">
        <v>1027</v>
      </c>
      <c r="I133" s="273" t="s">
        <v>1027</v>
      </c>
      <c r="J133" s="273" t="s">
        <v>1014</v>
      </c>
      <c r="K133" s="291">
        <v>4</v>
      </c>
      <c r="L133" s="282" t="s">
        <v>3556</v>
      </c>
      <c r="M133" s="273"/>
      <c r="N133" s="273"/>
      <c r="O133" s="273"/>
      <c r="P133" s="273"/>
      <c r="Q133" s="273"/>
      <c r="R133" s="273"/>
      <c r="S133" s="273"/>
      <c r="T133" s="273"/>
      <c r="U133" s="273"/>
      <c r="V133" s="273"/>
      <c r="W133" s="273"/>
      <c r="X133" s="273"/>
      <c r="Y133" s="273"/>
      <c r="Z133" s="273"/>
      <c r="AA133" s="273"/>
      <c r="AB133" s="273"/>
      <c r="AC133" s="291"/>
      <c r="AD133" s="291"/>
      <c r="AE133" s="291"/>
      <c r="AF133" s="273"/>
      <c r="AG133" s="273"/>
      <c r="AH133" s="273"/>
      <c r="AI133" s="358" t="s">
        <v>3870</v>
      </c>
      <c r="AJ133" s="280"/>
    </row>
    <row r="134" spans="1:36" s="155" customFormat="1" ht="150" x14ac:dyDescent="0.25">
      <c r="A134" s="272" t="s">
        <v>3810</v>
      </c>
      <c r="B134" s="273"/>
      <c r="C134" s="273"/>
      <c r="D134" s="273" t="s">
        <v>3861</v>
      </c>
      <c r="E134" s="273"/>
      <c r="F134" s="273"/>
      <c r="G134" s="273" t="s">
        <v>3866</v>
      </c>
      <c r="H134" s="273" t="s">
        <v>1027</v>
      </c>
      <c r="I134" s="273" t="s">
        <v>1027</v>
      </c>
      <c r="J134" s="273" t="s">
        <v>1014</v>
      </c>
      <c r="K134" s="291">
        <v>4</v>
      </c>
      <c r="L134" s="282" t="s">
        <v>949</v>
      </c>
      <c r="M134" s="273"/>
      <c r="N134" s="273"/>
      <c r="O134" s="273"/>
      <c r="P134" s="273"/>
      <c r="Q134" s="273"/>
      <c r="R134" s="273"/>
      <c r="S134" s="273"/>
      <c r="T134" s="273"/>
      <c r="U134" s="273"/>
      <c r="V134" s="273"/>
      <c r="W134" s="273"/>
      <c r="X134" s="273"/>
      <c r="Y134" s="273"/>
      <c r="Z134" s="273"/>
      <c r="AA134" s="273"/>
      <c r="AB134" s="273"/>
      <c r="AC134" s="291"/>
      <c r="AD134" s="291"/>
      <c r="AE134" s="291"/>
      <c r="AF134" s="273"/>
      <c r="AG134" s="273"/>
      <c r="AH134" s="273"/>
      <c r="AI134" s="358"/>
      <c r="AJ134" s="280"/>
    </row>
    <row r="135" spans="1:36" s="155" customFormat="1" ht="60" x14ac:dyDescent="0.25">
      <c r="A135" s="272" t="s">
        <v>3811</v>
      </c>
      <c r="B135" s="273"/>
      <c r="C135" s="273"/>
      <c r="D135" s="273" t="s">
        <v>3862</v>
      </c>
      <c r="E135" s="273"/>
      <c r="F135" s="273" t="s">
        <v>3380</v>
      </c>
      <c r="G135" s="273" t="s">
        <v>3381</v>
      </c>
      <c r="H135" s="273" t="s">
        <v>1027</v>
      </c>
      <c r="I135" s="273" t="s">
        <v>1027</v>
      </c>
      <c r="J135" s="273" t="s">
        <v>1014</v>
      </c>
      <c r="K135" s="291">
        <v>4</v>
      </c>
      <c r="L135" s="282" t="s">
        <v>3084</v>
      </c>
      <c r="M135" s="273"/>
      <c r="N135" s="273"/>
      <c r="O135" s="273"/>
      <c r="P135" s="273"/>
      <c r="Q135" s="273"/>
      <c r="R135" s="273"/>
      <c r="S135" s="273"/>
      <c r="T135" s="273"/>
      <c r="U135" s="273"/>
      <c r="V135" s="273"/>
      <c r="W135" s="273"/>
      <c r="X135" s="273"/>
      <c r="Y135" s="273"/>
      <c r="Z135" s="273"/>
      <c r="AA135" s="273"/>
      <c r="AB135" s="273"/>
      <c r="AC135" s="291"/>
      <c r="AD135" s="291"/>
      <c r="AE135" s="291"/>
      <c r="AF135" s="273"/>
      <c r="AG135" s="273"/>
      <c r="AH135" s="273"/>
      <c r="AI135" s="358"/>
      <c r="AJ135" s="280"/>
    </row>
    <row r="136" spans="1:36" s="155" customFormat="1" ht="75" x14ac:dyDescent="0.25">
      <c r="A136" s="272" t="s">
        <v>3812</v>
      </c>
      <c r="B136" s="273"/>
      <c r="C136" s="273"/>
      <c r="D136" s="273" t="s">
        <v>3863</v>
      </c>
      <c r="E136" s="273"/>
      <c r="F136" s="273"/>
      <c r="G136" s="273" t="s">
        <v>3382</v>
      </c>
      <c r="H136" s="273" t="s">
        <v>1027</v>
      </c>
      <c r="I136" s="273" t="s">
        <v>1027</v>
      </c>
      <c r="J136" s="273" t="s">
        <v>1014</v>
      </c>
      <c r="K136" s="291">
        <v>4</v>
      </c>
      <c r="L136" s="282" t="s">
        <v>3084</v>
      </c>
      <c r="M136" s="273"/>
      <c r="N136" s="273"/>
      <c r="O136" s="273"/>
      <c r="P136" s="273"/>
      <c r="Q136" s="273"/>
      <c r="R136" s="273"/>
      <c r="S136" s="273"/>
      <c r="T136" s="273"/>
      <c r="U136" s="273"/>
      <c r="V136" s="273"/>
      <c r="W136" s="273"/>
      <c r="X136" s="273"/>
      <c r="Y136" s="273"/>
      <c r="Z136" s="273"/>
      <c r="AA136" s="273"/>
      <c r="AB136" s="273"/>
      <c r="AC136" s="291"/>
      <c r="AD136" s="291"/>
      <c r="AE136" s="291"/>
      <c r="AF136" s="273"/>
      <c r="AG136" s="273"/>
      <c r="AH136" s="273"/>
      <c r="AI136" s="358"/>
      <c r="AJ136" s="280"/>
    </row>
    <row r="137" spans="1:36" s="155" customFormat="1" ht="60" x14ac:dyDescent="0.25">
      <c r="A137" s="272" t="s">
        <v>3813</v>
      </c>
      <c r="B137" s="273"/>
      <c r="C137" s="273"/>
      <c r="D137" s="273" t="s">
        <v>3864</v>
      </c>
      <c r="E137" s="273"/>
      <c r="F137" s="273" t="s">
        <v>3380</v>
      </c>
      <c r="G137" s="273" t="s">
        <v>3383</v>
      </c>
      <c r="H137" s="273" t="s">
        <v>1027</v>
      </c>
      <c r="I137" s="273" t="s">
        <v>1027</v>
      </c>
      <c r="J137" s="273" t="s">
        <v>1014</v>
      </c>
      <c r="K137" s="291">
        <v>4</v>
      </c>
      <c r="L137" s="282" t="s">
        <v>3084</v>
      </c>
      <c r="M137" s="273"/>
      <c r="N137" s="273"/>
      <c r="O137" s="273"/>
      <c r="P137" s="273"/>
      <c r="Q137" s="273"/>
      <c r="R137" s="273"/>
      <c r="S137" s="273"/>
      <c r="T137" s="273"/>
      <c r="U137" s="273"/>
      <c r="V137" s="273"/>
      <c r="W137" s="273"/>
      <c r="X137" s="273"/>
      <c r="Y137" s="273"/>
      <c r="Z137" s="273"/>
      <c r="AA137" s="273"/>
      <c r="AB137" s="273"/>
      <c r="AC137" s="291"/>
      <c r="AD137" s="291"/>
      <c r="AE137" s="291"/>
      <c r="AF137" s="273"/>
      <c r="AG137" s="273"/>
      <c r="AH137" s="273"/>
      <c r="AI137" s="358"/>
      <c r="AJ137" s="280"/>
    </row>
    <row r="138" spans="1:36" s="155" customFormat="1" ht="60" x14ac:dyDescent="0.25">
      <c r="A138" s="272" t="s">
        <v>3814</v>
      </c>
      <c r="B138" s="273"/>
      <c r="C138" s="273"/>
      <c r="D138" s="273" t="s">
        <v>3865</v>
      </c>
      <c r="E138" s="273"/>
      <c r="F138" s="273"/>
      <c r="G138" s="273" t="s">
        <v>3384</v>
      </c>
      <c r="H138" s="273" t="s">
        <v>1027</v>
      </c>
      <c r="I138" s="273" t="s">
        <v>1027</v>
      </c>
      <c r="J138" s="273" t="s">
        <v>1014</v>
      </c>
      <c r="K138" s="291">
        <v>4</v>
      </c>
      <c r="L138" s="282" t="s">
        <v>3084</v>
      </c>
      <c r="M138" s="273"/>
      <c r="N138" s="273"/>
      <c r="O138" s="273"/>
      <c r="P138" s="273"/>
      <c r="Q138" s="273"/>
      <c r="R138" s="273"/>
      <c r="S138" s="273"/>
      <c r="T138" s="273"/>
      <c r="U138" s="273"/>
      <c r="V138" s="273"/>
      <c r="W138" s="273"/>
      <c r="X138" s="273"/>
      <c r="Y138" s="273"/>
      <c r="Z138" s="273"/>
      <c r="AA138" s="273"/>
      <c r="AB138" s="273"/>
      <c r="AC138" s="291"/>
      <c r="AD138" s="291"/>
      <c r="AE138" s="291"/>
      <c r="AF138" s="273"/>
      <c r="AG138" s="273"/>
      <c r="AH138" s="273"/>
      <c r="AI138" s="358"/>
      <c r="AJ138" s="280"/>
    </row>
    <row r="139" spans="1:36" s="155" customFormat="1" ht="60" x14ac:dyDescent="0.25">
      <c r="A139" s="272" t="s">
        <v>1566</v>
      </c>
      <c r="B139" s="273"/>
      <c r="C139" s="273"/>
      <c r="D139" s="273" t="s">
        <v>3385</v>
      </c>
      <c r="E139" s="273"/>
      <c r="F139" s="273"/>
      <c r="G139" s="273" t="s">
        <v>3386</v>
      </c>
      <c r="H139" s="273" t="s">
        <v>3387</v>
      </c>
      <c r="I139" s="273" t="s">
        <v>1027</v>
      </c>
      <c r="J139" s="273" t="s">
        <v>1014</v>
      </c>
      <c r="K139" s="291">
        <v>4</v>
      </c>
      <c r="L139" s="282" t="s">
        <v>3095</v>
      </c>
      <c r="M139" s="273" t="s">
        <v>923</v>
      </c>
      <c r="N139" s="273" t="s">
        <v>3390</v>
      </c>
      <c r="O139" s="273"/>
      <c r="P139" s="273"/>
      <c r="Q139" s="273"/>
      <c r="R139" s="273"/>
      <c r="S139" s="282" t="s">
        <v>3535</v>
      </c>
      <c r="T139" s="282" t="s">
        <v>3550</v>
      </c>
      <c r="U139" s="282" t="s">
        <v>3046</v>
      </c>
      <c r="V139" s="273"/>
      <c r="W139" s="273"/>
      <c r="X139" s="273"/>
      <c r="Y139" s="273"/>
      <c r="Z139" s="273"/>
      <c r="AA139" s="273"/>
      <c r="AB139" s="273"/>
      <c r="AC139" s="301" t="s">
        <v>3186</v>
      </c>
      <c r="AD139" s="291"/>
      <c r="AE139" s="291"/>
      <c r="AF139" s="273"/>
      <c r="AG139" s="273"/>
      <c r="AH139" s="273"/>
      <c r="AI139" s="358"/>
      <c r="AJ139" s="280"/>
    </row>
    <row r="140" spans="1:36" s="155" customFormat="1" ht="30" x14ac:dyDescent="0.25">
      <c r="A140" s="272"/>
      <c r="B140" s="273"/>
      <c r="C140" s="273"/>
      <c r="D140" s="273" t="s">
        <v>3388</v>
      </c>
      <c r="E140" s="273"/>
      <c r="F140" s="273" t="s">
        <v>3380</v>
      </c>
      <c r="G140" s="273" t="s">
        <v>3389</v>
      </c>
      <c r="H140" s="273" t="s">
        <v>1027</v>
      </c>
      <c r="I140" s="273" t="s">
        <v>1027</v>
      </c>
      <c r="J140" s="273" t="s">
        <v>1014</v>
      </c>
      <c r="K140" s="291">
        <v>4</v>
      </c>
      <c r="L140" s="282" t="s">
        <v>949</v>
      </c>
      <c r="M140" s="273"/>
      <c r="N140" s="273"/>
      <c r="O140" s="273"/>
      <c r="P140" s="273"/>
      <c r="Q140" s="273"/>
      <c r="R140" s="273"/>
      <c r="S140" s="273"/>
      <c r="T140" s="273"/>
      <c r="U140" s="273"/>
      <c r="V140" s="273"/>
      <c r="W140" s="273"/>
      <c r="X140" s="273"/>
      <c r="Y140" s="273"/>
      <c r="Z140" s="273"/>
      <c r="AA140" s="273"/>
      <c r="AB140" s="273"/>
      <c r="AC140" s="291"/>
      <c r="AD140" s="291"/>
      <c r="AE140" s="291"/>
      <c r="AF140" s="273"/>
      <c r="AG140" s="273"/>
      <c r="AH140" s="273"/>
      <c r="AI140" s="358"/>
      <c r="AJ140" s="280"/>
    </row>
    <row r="141" spans="1:36" s="155" customFormat="1" ht="105" x14ac:dyDescent="0.25">
      <c r="A141" s="272"/>
      <c r="B141" s="273"/>
      <c r="C141" s="273"/>
      <c r="D141" s="273" t="s">
        <v>3391</v>
      </c>
      <c r="E141" s="273"/>
      <c r="F141" s="273"/>
      <c r="G141" s="273" t="s">
        <v>3392</v>
      </c>
      <c r="H141" s="273" t="s">
        <v>3393</v>
      </c>
      <c r="I141" s="273" t="s">
        <v>1027</v>
      </c>
      <c r="J141" s="273" t="s">
        <v>1014</v>
      </c>
      <c r="K141" s="291">
        <v>4</v>
      </c>
      <c r="L141" s="282" t="s">
        <v>3556</v>
      </c>
      <c r="M141" s="273"/>
      <c r="N141" s="273"/>
      <c r="O141" s="273"/>
      <c r="P141" s="273"/>
      <c r="Q141" s="273"/>
      <c r="R141" s="273"/>
      <c r="S141" s="273"/>
      <c r="T141" s="273"/>
      <c r="U141" s="273"/>
      <c r="V141" s="273"/>
      <c r="W141" s="273"/>
      <c r="X141" s="273"/>
      <c r="Y141" s="273"/>
      <c r="Z141" s="273"/>
      <c r="AA141" s="273"/>
      <c r="AB141" s="273"/>
      <c r="AC141" s="291"/>
      <c r="AD141" s="291"/>
      <c r="AE141" s="291"/>
      <c r="AF141" s="273"/>
      <c r="AG141" s="273"/>
      <c r="AH141" s="273"/>
      <c r="AI141" s="358"/>
      <c r="AJ141" s="280"/>
    </row>
    <row r="142" spans="1:36" s="155" customFormat="1" x14ac:dyDescent="0.25">
      <c r="A142" s="272" t="s">
        <v>3777</v>
      </c>
      <c r="B142" s="273" t="s">
        <v>337</v>
      </c>
      <c r="C142" s="273" t="s">
        <v>977</v>
      </c>
      <c r="D142" s="273"/>
      <c r="E142" s="273"/>
      <c r="F142" s="273"/>
      <c r="G142" s="273"/>
      <c r="H142" s="273"/>
      <c r="I142" s="273"/>
      <c r="J142" s="273"/>
      <c r="K142" s="291"/>
      <c r="L142" s="273"/>
      <c r="M142" s="273"/>
      <c r="N142" s="273"/>
      <c r="O142" s="273"/>
      <c r="P142" s="273"/>
      <c r="Q142" s="273"/>
      <c r="R142" s="273"/>
      <c r="S142" s="273"/>
      <c r="T142" s="273"/>
      <c r="U142" s="273"/>
      <c r="V142" s="273"/>
      <c r="W142" s="273"/>
      <c r="X142" s="273"/>
      <c r="Y142" s="273"/>
      <c r="Z142" s="273"/>
      <c r="AA142" s="273"/>
      <c r="AB142" s="273"/>
      <c r="AC142" s="291"/>
      <c r="AD142" s="291"/>
      <c r="AE142" s="291"/>
      <c r="AF142" s="273"/>
      <c r="AG142" s="273"/>
      <c r="AH142" s="273"/>
      <c r="AI142" s="358"/>
      <c r="AJ142" s="280"/>
    </row>
    <row r="143" spans="1:36" s="155" customFormat="1" ht="272.25" customHeight="1" x14ac:dyDescent="0.25">
      <c r="A143" s="272" t="s">
        <v>3778</v>
      </c>
      <c r="B143" s="273"/>
      <c r="C143" s="273"/>
      <c r="D143" s="273" t="s">
        <v>3417</v>
      </c>
      <c r="E143" s="273" t="s">
        <v>978</v>
      </c>
      <c r="F143" s="273" t="s">
        <v>969</v>
      </c>
      <c r="G143" s="273" t="s">
        <v>3418</v>
      </c>
      <c r="H143" s="273" t="s">
        <v>3419</v>
      </c>
      <c r="I143" s="273" t="s">
        <v>1027</v>
      </c>
      <c r="J143" s="273" t="s">
        <v>3395</v>
      </c>
      <c r="K143" s="361" t="s">
        <v>3867</v>
      </c>
      <c r="L143" s="282" t="s">
        <v>3095</v>
      </c>
      <c r="M143" s="273" t="s">
        <v>923</v>
      </c>
      <c r="N143" s="273" t="s">
        <v>980</v>
      </c>
      <c r="O143" s="282" t="s">
        <v>3557</v>
      </c>
      <c r="P143" s="282" t="s">
        <v>3524</v>
      </c>
      <c r="Q143" s="273"/>
      <c r="R143" s="273"/>
      <c r="S143" s="282" t="s">
        <v>3535</v>
      </c>
      <c r="T143" s="282" t="s">
        <v>3558</v>
      </c>
      <c r="U143" s="282" t="s">
        <v>3046</v>
      </c>
      <c r="V143" s="273"/>
      <c r="W143" s="273"/>
      <c r="X143" s="273"/>
      <c r="Y143" s="273"/>
      <c r="Z143" s="273"/>
      <c r="AA143" s="273"/>
      <c r="AB143" s="273"/>
      <c r="AC143" s="291"/>
      <c r="AD143" s="291"/>
      <c r="AE143" s="291"/>
      <c r="AF143" s="273" t="s">
        <v>3420</v>
      </c>
      <c r="AG143" s="273"/>
      <c r="AH143" s="273"/>
      <c r="AI143" s="358" t="s">
        <v>3186</v>
      </c>
      <c r="AJ143" s="280"/>
    </row>
    <row r="144" spans="1:36" s="155" customFormat="1" ht="240" x14ac:dyDescent="0.25">
      <c r="A144" s="272" t="s">
        <v>3779</v>
      </c>
      <c r="B144" s="273"/>
      <c r="C144" s="273"/>
      <c r="D144" s="273" t="s">
        <v>3394</v>
      </c>
      <c r="E144" s="273" t="s">
        <v>982</v>
      </c>
      <c r="F144" s="273" t="s">
        <v>969</v>
      </c>
      <c r="G144" s="273" t="s">
        <v>3421</v>
      </c>
      <c r="H144" s="273" t="s">
        <v>976</v>
      </c>
      <c r="I144" s="273" t="s">
        <v>1027</v>
      </c>
      <c r="J144" s="273" t="s">
        <v>1014</v>
      </c>
      <c r="K144" s="361" t="s">
        <v>3868</v>
      </c>
      <c r="L144" s="282" t="s">
        <v>3095</v>
      </c>
      <c r="M144" s="273" t="s">
        <v>923</v>
      </c>
      <c r="N144" s="273" t="s">
        <v>3396</v>
      </c>
      <c r="O144" s="282" t="s">
        <v>3557</v>
      </c>
      <c r="P144" s="282" t="s">
        <v>3524</v>
      </c>
      <c r="Q144" s="273"/>
      <c r="R144" s="273"/>
      <c r="S144" s="282" t="s">
        <v>3535</v>
      </c>
      <c r="T144" s="282" t="s">
        <v>3558</v>
      </c>
      <c r="U144" s="282" t="s">
        <v>3046</v>
      </c>
      <c r="V144" s="273"/>
      <c r="W144" s="273"/>
      <c r="X144" s="273"/>
      <c r="Y144" s="273"/>
      <c r="Z144" s="273"/>
      <c r="AA144" s="273"/>
      <c r="AB144" s="273"/>
      <c r="AC144" s="291"/>
      <c r="AD144" s="291"/>
      <c r="AE144" s="291"/>
      <c r="AF144" s="273" t="s">
        <v>3420</v>
      </c>
      <c r="AG144" s="273"/>
      <c r="AH144" s="273"/>
      <c r="AI144" s="358" t="s">
        <v>3186</v>
      </c>
      <c r="AJ144" s="280"/>
    </row>
    <row r="145" spans="1:36" s="155" customFormat="1" ht="180" x14ac:dyDescent="0.25">
      <c r="A145" s="272" t="s">
        <v>3780</v>
      </c>
      <c r="B145" s="273" t="s">
        <v>3399</v>
      </c>
      <c r="C145" s="273" t="s">
        <v>3397</v>
      </c>
      <c r="D145" s="273"/>
      <c r="E145" s="273"/>
      <c r="F145" s="273"/>
      <c r="G145" s="273"/>
      <c r="H145" s="273"/>
      <c r="I145" s="273"/>
      <c r="J145" s="273"/>
      <c r="K145" s="291"/>
      <c r="L145" s="273"/>
      <c r="M145" s="273"/>
      <c r="N145" s="273"/>
      <c r="O145" s="273"/>
      <c r="P145" s="273"/>
      <c r="Q145" s="273"/>
      <c r="R145" s="273"/>
      <c r="S145" s="273"/>
      <c r="T145" s="273"/>
      <c r="U145" s="273"/>
      <c r="V145" s="273"/>
      <c r="W145" s="273"/>
      <c r="X145" s="273"/>
      <c r="Y145" s="273"/>
      <c r="Z145" s="273"/>
      <c r="AA145" s="273"/>
      <c r="AB145" s="273"/>
      <c r="AC145" s="291"/>
      <c r="AD145" s="291"/>
      <c r="AE145" s="291"/>
      <c r="AF145" s="273"/>
      <c r="AG145" s="273"/>
      <c r="AH145" s="273"/>
      <c r="AI145" s="358"/>
      <c r="AJ145" s="280"/>
    </row>
    <row r="146" spans="1:36" s="155" customFormat="1" ht="75" x14ac:dyDescent="0.25">
      <c r="A146" s="272" t="s">
        <v>3781</v>
      </c>
      <c r="B146" s="273"/>
      <c r="C146" s="273"/>
      <c r="D146" s="273" t="s">
        <v>3398</v>
      </c>
      <c r="E146" s="273"/>
      <c r="F146" s="273" t="s">
        <v>13</v>
      </c>
      <c r="G146" s="273" t="s">
        <v>3400</v>
      </c>
      <c r="H146" s="273" t="s">
        <v>3401</v>
      </c>
      <c r="I146" s="273" t="s">
        <v>3366</v>
      </c>
      <c r="J146" s="273" t="s">
        <v>1014</v>
      </c>
      <c r="K146" s="291">
        <v>1</v>
      </c>
      <c r="L146" s="282" t="s">
        <v>3559</v>
      </c>
      <c r="M146" s="273" t="s">
        <v>923</v>
      </c>
      <c r="N146" s="273" t="s">
        <v>3402</v>
      </c>
      <c r="O146" s="273"/>
      <c r="P146" s="273"/>
      <c r="Q146" s="273"/>
      <c r="R146" s="273"/>
      <c r="S146" s="273"/>
      <c r="T146" s="273"/>
      <c r="U146" s="273"/>
      <c r="V146" s="273"/>
      <c r="W146" s="273"/>
      <c r="X146" s="273"/>
      <c r="Y146" s="273"/>
      <c r="Z146" s="273"/>
      <c r="AA146" s="273"/>
      <c r="AB146" s="273"/>
      <c r="AC146" s="291"/>
      <c r="AD146" s="291"/>
      <c r="AE146" s="291"/>
      <c r="AF146" s="273"/>
      <c r="AG146" s="273"/>
      <c r="AH146" s="273"/>
      <c r="AI146" s="358"/>
      <c r="AJ146" s="280"/>
    </row>
    <row r="147" spans="1:36" s="155" customFormat="1" ht="75" x14ac:dyDescent="0.25">
      <c r="A147" s="272" t="s">
        <v>3782</v>
      </c>
      <c r="B147" s="273"/>
      <c r="C147" s="273"/>
      <c r="D147" s="273" t="s">
        <v>3398</v>
      </c>
      <c r="E147" s="273"/>
      <c r="F147" s="273" t="s">
        <v>969</v>
      </c>
      <c r="G147" s="273" t="s">
        <v>3422</v>
      </c>
      <c r="H147" s="273" t="s">
        <v>3423</v>
      </c>
      <c r="I147" s="360" t="s">
        <v>3424</v>
      </c>
      <c r="J147" s="273" t="s">
        <v>1014</v>
      </c>
      <c r="K147" s="291">
        <v>4</v>
      </c>
      <c r="L147" s="282" t="s">
        <v>949</v>
      </c>
      <c r="M147" s="273" t="s">
        <v>923</v>
      </c>
      <c r="N147" s="273" t="s">
        <v>3425</v>
      </c>
      <c r="O147" s="273"/>
      <c r="P147" s="273"/>
      <c r="Q147" s="273"/>
      <c r="R147" s="273"/>
      <c r="S147" s="273"/>
      <c r="T147" s="273"/>
      <c r="U147" s="273"/>
      <c r="V147" s="273"/>
      <c r="W147" s="273"/>
      <c r="X147" s="273"/>
      <c r="Y147" s="273"/>
      <c r="Z147" s="273"/>
      <c r="AA147" s="273"/>
      <c r="AB147" s="273"/>
      <c r="AC147" s="291"/>
      <c r="AD147" s="291"/>
      <c r="AE147" s="291"/>
      <c r="AF147" s="273"/>
      <c r="AG147" s="273"/>
      <c r="AH147" s="273"/>
      <c r="AI147" s="358" t="s">
        <v>3186</v>
      </c>
      <c r="AJ147" s="280"/>
    </row>
    <row r="148" spans="1:36" s="155" customFormat="1" ht="135" x14ac:dyDescent="0.25">
      <c r="A148" s="272" t="s">
        <v>3815</v>
      </c>
      <c r="B148" s="273"/>
      <c r="C148" s="273"/>
      <c r="D148" s="273" t="s">
        <v>338</v>
      </c>
      <c r="E148" s="273" t="s">
        <v>983</v>
      </c>
      <c r="F148" s="273" t="s">
        <v>969</v>
      </c>
      <c r="G148" s="273" t="s">
        <v>3426</v>
      </c>
      <c r="H148" s="273" t="s">
        <v>3423</v>
      </c>
      <c r="I148" s="360" t="s">
        <v>3424</v>
      </c>
      <c r="J148" s="360" t="s">
        <v>3427</v>
      </c>
      <c r="K148" s="291">
        <v>4</v>
      </c>
      <c r="L148" s="282" t="s">
        <v>3095</v>
      </c>
      <c r="M148" s="273" t="s">
        <v>923</v>
      </c>
      <c r="N148" s="273" t="s">
        <v>3425</v>
      </c>
      <c r="O148" s="282" t="s">
        <v>3560</v>
      </c>
      <c r="P148" s="273"/>
      <c r="Q148" s="273"/>
      <c r="R148" s="273"/>
      <c r="S148" s="282" t="s">
        <v>4</v>
      </c>
      <c r="T148" s="282" t="s">
        <v>3560</v>
      </c>
      <c r="U148" s="282" t="s">
        <v>3046</v>
      </c>
      <c r="V148" s="273"/>
      <c r="W148" s="273"/>
      <c r="X148" s="273"/>
      <c r="Y148" s="273"/>
      <c r="Z148" s="273"/>
      <c r="AA148" s="273"/>
      <c r="AB148" s="273"/>
      <c r="AC148" s="291"/>
      <c r="AD148" s="291"/>
      <c r="AE148" s="291"/>
      <c r="AF148" s="273" t="s">
        <v>984</v>
      </c>
      <c r="AG148" s="273"/>
      <c r="AH148" s="273"/>
      <c r="AI148" s="358" t="s">
        <v>3186</v>
      </c>
      <c r="AJ148" s="280"/>
    </row>
    <row r="149" spans="1:36" s="155" customFormat="1" ht="75" x14ac:dyDescent="0.25">
      <c r="A149" s="272" t="s">
        <v>3816</v>
      </c>
      <c r="B149" s="273"/>
      <c r="C149" s="273"/>
      <c r="D149" s="273" t="s">
        <v>985</v>
      </c>
      <c r="E149" s="273" t="s">
        <v>986</v>
      </c>
      <c r="F149" s="273" t="s">
        <v>969</v>
      </c>
      <c r="G149" s="273" t="s">
        <v>3426</v>
      </c>
      <c r="H149" s="273" t="s">
        <v>3428</v>
      </c>
      <c r="I149" s="360" t="s">
        <v>3424</v>
      </c>
      <c r="J149" s="360" t="s">
        <v>3427</v>
      </c>
      <c r="K149" s="291">
        <v>4</v>
      </c>
      <c r="L149" s="282" t="s">
        <v>3095</v>
      </c>
      <c r="M149" s="273" t="s">
        <v>923</v>
      </c>
      <c r="N149" s="273" t="s">
        <v>987</v>
      </c>
      <c r="O149" s="282" t="s">
        <v>3560</v>
      </c>
      <c r="P149" s="273"/>
      <c r="Q149" s="273"/>
      <c r="R149" s="273"/>
      <c r="S149" s="282" t="s">
        <v>4</v>
      </c>
      <c r="T149" s="282" t="s">
        <v>3560</v>
      </c>
      <c r="U149" s="282" t="s">
        <v>3046</v>
      </c>
      <c r="V149" s="273"/>
      <c r="W149" s="273"/>
      <c r="X149" s="273"/>
      <c r="Y149" s="273"/>
      <c r="Z149" s="273"/>
      <c r="AA149" s="273"/>
      <c r="AB149" s="273"/>
      <c r="AC149" s="291"/>
      <c r="AD149" s="291"/>
      <c r="AE149" s="291"/>
      <c r="AF149" s="273" t="s">
        <v>988</v>
      </c>
      <c r="AG149" s="273"/>
      <c r="AH149" s="273"/>
      <c r="AI149" s="358" t="s">
        <v>3186</v>
      </c>
      <c r="AJ149" s="280"/>
    </row>
    <row r="150" spans="1:36" s="155" customFormat="1" ht="120" x14ac:dyDescent="0.25">
      <c r="A150" s="272" t="s">
        <v>3783</v>
      </c>
      <c r="B150" s="273" t="s">
        <v>58</v>
      </c>
      <c r="C150" s="273" t="s">
        <v>989</v>
      </c>
      <c r="D150" s="273"/>
      <c r="E150" s="273"/>
      <c r="F150" s="273"/>
      <c r="G150" s="273"/>
      <c r="H150" s="273"/>
      <c r="I150" s="273"/>
      <c r="J150" s="273"/>
      <c r="K150" s="291"/>
      <c r="L150" s="273"/>
      <c r="M150" s="273"/>
      <c r="N150" s="273"/>
      <c r="O150" s="273"/>
      <c r="P150" s="273"/>
      <c r="Q150" s="273"/>
      <c r="R150" s="273"/>
      <c r="S150" s="273"/>
      <c r="T150" s="273"/>
      <c r="U150" s="273"/>
      <c r="V150" s="273"/>
      <c r="W150" s="273"/>
      <c r="X150" s="273"/>
      <c r="Y150" s="273"/>
      <c r="Z150" s="273"/>
      <c r="AA150" s="273"/>
      <c r="AB150" s="273"/>
      <c r="AC150" s="291"/>
      <c r="AD150" s="291"/>
      <c r="AE150" s="291"/>
      <c r="AF150" s="273"/>
      <c r="AG150" s="273"/>
      <c r="AH150" s="273"/>
      <c r="AI150" s="358"/>
      <c r="AJ150" s="280"/>
    </row>
    <row r="151" spans="1:36" s="155" customFormat="1" ht="60" x14ac:dyDescent="0.25">
      <c r="A151" s="272" t="s">
        <v>3784</v>
      </c>
      <c r="B151" s="273"/>
      <c r="C151" s="273"/>
      <c r="D151" s="273" t="s">
        <v>3429</v>
      </c>
      <c r="E151" s="273" t="s">
        <v>3430</v>
      </c>
      <c r="F151" s="273"/>
      <c r="G151" s="273" t="s">
        <v>3431</v>
      </c>
      <c r="H151" s="273" t="s">
        <v>3432</v>
      </c>
      <c r="I151" s="273" t="s">
        <v>3433</v>
      </c>
      <c r="J151" s="273" t="s">
        <v>1014</v>
      </c>
      <c r="K151" s="291">
        <v>4</v>
      </c>
      <c r="L151" s="282" t="s">
        <v>949</v>
      </c>
      <c r="M151" s="273" t="s">
        <v>923</v>
      </c>
      <c r="N151" s="273" t="s">
        <v>3434</v>
      </c>
      <c r="O151" s="273"/>
      <c r="P151" s="273"/>
      <c r="Q151" s="273"/>
      <c r="R151" s="273"/>
      <c r="S151" s="273"/>
      <c r="T151" s="273"/>
      <c r="U151" s="273"/>
      <c r="V151" s="273"/>
      <c r="W151" s="273"/>
      <c r="X151" s="273"/>
      <c r="Y151" s="273"/>
      <c r="Z151" s="273"/>
      <c r="AA151" s="273"/>
      <c r="AB151" s="273"/>
      <c r="AC151" s="291"/>
      <c r="AD151" s="291"/>
      <c r="AE151" s="291"/>
      <c r="AF151" s="273"/>
      <c r="AG151" s="273"/>
      <c r="AH151" s="273"/>
      <c r="AI151" s="358"/>
      <c r="AJ151" s="280"/>
    </row>
    <row r="152" spans="1:36" s="155" customFormat="1" ht="181.5" customHeight="1" x14ac:dyDescent="0.25">
      <c r="A152" s="272" t="s">
        <v>3817</v>
      </c>
      <c r="B152" s="273"/>
      <c r="C152" s="273"/>
      <c r="D152" s="273" t="s">
        <v>3435</v>
      </c>
      <c r="E152" s="273" t="s">
        <v>3430</v>
      </c>
      <c r="F152" s="273"/>
      <c r="G152" s="360" t="s">
        <v>3869</v>
      </c>
      <c r="H152" s="273" t="s">
        <v>3436</v>
      </c>
      <c r="I152" s="273" t="s">
        <v>1027</v>
      </c>
      <c r="J152" s="273" t="s">
        <v>1014</v>
      </c>
      <c r="K152" s="291">
        <v>4</v>
      </c>
      <c r="L152" s="282" t="s">
        <v>3095</v>
      </c>
      <c r="M152" s="273" t="s">
        <v>923</v>
      </c>
      <c r="N152" s="273" t="s">
        <v>3437</v>
      </c>
      <c r="O152" s="282" t="s">
        <v>3557</v>
      </c>
      <c r="P152" s="282" t="s">
        <v>3524</v>
      </c>
      <c r="Q152" s="273"/>
      <c r="R152" s="273"/>
      <c r="S152" s="282" t="s">
        <v>4</v>
      </c>
      <c r="T152" s="282" t="s">
        <v>3561</v>
      </c>
      <c r="U152" s="282" t="s">
        <v>3046</v>
      </c>
      <c r="V152" s="273"/>
      <c r="W152" s="273"/>
      <c r="X152" s="273"/>
      <c r="Y152" s="273"/>
      <c r="Z152" s="273"/>
      <c r="AA152" s="273"/>
      <c r="AB152" s="273"/>
      <c r="AC152" s="291"/>
      <c r="AD152" s="291"/>
      <c r="AE152" s="291"/>
      <c r="AF152" s="273"/>
      <c r="AG152" s="273"/>
      <c r="AH152" s="273"/>
      <c r="AI152" s="358" t="s">
        <v>3186</v>
      </c>
      <c r="AJ152" s="280"/>
    </row>
    <row r="153" spans="1:36" s="155" customFormat="1" ht="105" x14ac:dyDescent="0.25">
      <c r="A153" s="272" t="s">
        <v>3818</v>
      </c>
      <c r="B153" s="273"/>
      <c r="C153" s="273"/>
      <c r="D153" s="273" t="s">
        <v>3438</v>
      </c>
      <c r="E153" s="273" t="s">
        <v>3430</v>
      </c>
      <c r="F153" s="273"/>
      <c r="G153" s="273" t="s">
        <v>3439</v>
      </c>
      <c r="H153" s="273" t="s">
        <v>3440</v>
      </c>
      <c r="I153" s="273" t="s">
        <v>3441</v>
      </c>
      <c r="J153" s="273" t="s">
        <v>1014</v>
      </c>
      <c r="K153" s="361" t="s">
        <v>3868</v>
      </c>
      <c r="L153" s="282" t="s">
        <v>3095</v>
      </c>
      <c r="M153" s="273" t="s">
        <v>923</v>
      </c>
      <c r="N153" s="273" t="s">
        <v>3442</v>
      </c>
      <c r="O153" s="282" t="s">
        <v>3557</v>
      </c>
      <c r="P153" s="282" t="s">
        <v>3524</v>
      </c>
      <c r="Q153" s="273"/>
      <c r="R153" s="273"/>
      <c r="S153" s="282" t="s">
        <v>4</v>
      </c>
      <c r="T153" s="282" t="s">
        <v>3562</v>
      </c>
      <c r="U153" s="282" t="s">
        <v>3046</v>
      </c>
      <c r="V153" s="273"/>
      <c r="W153" s="273"/>
      <c r="X153" s="273"/>
      <c r="Y153" s="273"/>
      <c r="Z153" s="273"/>
      <c r="AA153" s="273"/>
      <c r="AB153" s="273"/>
      <c r="AC153" s="291"/>
      <c r="AD153" s="291"/>
      <c r="AE153" s="291"/>
      <c r="AF153" s="273"/>
      <c r="AG153" s="273"/>
      <c r="AH153" s="273"/>
      <c r="AI153" s="358" t="s">
        <v>3186</v>
      </c>
      <c r="AJ153" s="280"/>
    </row>
    <row r="154" spans="1:36" s="155" customFormat="1" ht="120" x14ac:dyDescent="0.25">
      <c r="A154" s="272" t="s">
        <v>3819</v>
      </c>
      <c r="B154" s="273"/>
      <c r="C154" s="273"/>
      <c r="D154" s="273" t="s">
        <v>310</v>
      </c>
      <c r="E154" s="273" t="s">
        <v>3443</v>
      </c>
      <c r="F154" s="273" t="s">
        <v>969</v>
      </c>
      <c r="G154" s="273" t="s">
        <v>3444</v>
      </c>
      <c r="H154" s="273" t="s">
        <v>3445</v>
      </c>
      <c r="I154" s="273" t="s">
        <v>3446</v>
      </c>
      <c r="J154" s="273" t="s">
        <v>1014</v>
      </c>
      <c r="K154" s="361" t="s">
        <v>3868</v>
      </c>
      <c r="L154" s="282" t="s">
        <v>3095</v>
      </c>
      <c r="M154" s="273" t="s">
        <v>923</v>
      </c>
      <c r="N154" s="273" t="s">
        <v>3447</v>
      </c>
      <c r="O154" s="282" t="s">
        <v>3557</v>
      </c>
      <c r="P154" s="282" t="s">
        <v>3524</v>
      </c>
      <c r="Q154" s="273"/>
      <c r="R154" s="273"/>
      <c r="S154" s="282" t="s">
        <v>4</v>
      </c>
      <c r="T154" s="282" t="s">
        <v>3562</v>
      </c>
      <c r="U154" s="282" t="s">
        <v>3046</v>
      </c>
      <c r="V154" s="273"/>
      <c r="W154" s="273"/>
      <c r="X154" s="273"/>
      <c r="Y154" s="273"/>
      <c r="Z154" s="273"/>
      <c r="AA154" s="273"/>
      <c r="AB154" s="273"/>
      <c r="AC154" s="291"/>
      <c r="AD154" s="291"/>
      <c r="AE154" s="291"/>
      <c r="AF154" s="273" t="s">
        <v>3448</v>
      </c>
      <c r="AG154" s="273"/>
      <c r="AH154" s="273"/>
      <c r="AI154" s="358" t="s">
        <v>3186</v>
      </c>
      <c r="AJ154" s="280"/>
    </row>
    <row r="155" spans="1:36" s="155" customFormat="1" ht="60" x14ac:dyDescent="0.25">
      <c r="A155" s="272" t="s">
        <v>1566</v>
      </c>
      <c r="B155" s="273"/>
      <c r="C155" s="273"/>
      <c r="D155" s="273" t="s">
        <v>3449</v>
      </c>
      <c r="E155" s="273"/>
      <c r="F155" s="273"/>
      <c r="G155" s="273" t="s">
        <v>3450</v>
      </c>
      <c r="H155" s="273" t="s">
        <v>1027</v>
      </c>
      <c r="I155" s="273" t="s">
        <v>1027</v>
      </c>
      <c r="J155" s="273" t="s">
        <v>1014</v>
      </c>
      <c r="K155" s="291">
        <v>4</v>
      </c>
      <c r="L155" s="282" t="s">
        <v>3563</v>
      </c>
      <c r="M155" s="273" t="s">
        <v>3451</v>
      </c>
      <c r="N155" s="273"/>
      <c r="O155" s="273"/>
      <c r="P155" s="273"/>
      <c r="Q155" s="273"/>
      <c r="R155" s="273"/>
      <c r="S155" s="273"/>
      <c r="T155" s="273"/>
      <c r="U155" s="273"/>
      <c r="V155" s="273"/>
      <c r="W155" s="273"/>
      <c r="X155" s="273"/>
      <c r="Y155" s="273"/>
      <c r="Z155" s="273"/>
      <c r="AA155" s="273"/>
      <c r="AB155" s="273"/>
      <c r="AC155" s="291"/>
      <c r="AD155" s="291"/>
      <c r="AE155" s="291"/>
      <c r="AF155" s="273"/>
      <c r="AG155" s="273"/>
      <c r="AH155" s="273"/>
      <c r="AI155" s="358"/>
      <c r="AJ155" s="280"/>
    </row>
    <row r="156" spans="1:36" s="155" customFormat="1" ht="45" x14ac:dyDescent="0.25">
      <c r="A156" s="272"/>
      <c r="B156" s="273"/>
      <c r="C156" s="273"/>
      <c r="D156" s="273" t="s">
        <v>3452</v>
      </c>
      <c r="E156" s="273"/>
      <c r="F156" s="273"/>
      <c r="G156" s="273" t="s">
        <v>3453</v>
      </c>
      <c r="H156" s="273" t="s">
        <v>1027</v>
      </c>
      <c r="I156" s="273" t="s">
        <v>1027</v>
      </c>
      <c r="J156" s="273" t="s">
        <v>1014</v>
      </c>
      <c r="K156" s="291">
        <v>4</v>
      </c>
      <c r="L156" s="282" t="s">
        <v>3563</v>
      </c>
      <c r="M156" s="273" t="s">
        <v>3451</v>
      </c>
      <c r="N156" s="273"/>
      <c r="O156" s="273"/>
      <c r="P156" s="273"/>
      <c r="Q156" s="273"/>
      <c r="R156" s="273"/>
      <c r="S156" s="273"/>
      <c r="T156" s="273"/>
      <c r="U156" s="273"/>
      <c r="V156" s="273"/>
      <c r="W156" s="273"/>
      <c r="X156" s="273"/>
      <c r="Y156" s="273"/>
      <c r="Z156" s="273"/>
      <c r="AA156" s="273"/>
      <c r="AB156" s="273"/>
      <c r="AC156" s="291"/>
      <c r="AD156" s="291"/>
      <c r="AE156" s="291"/>
      <c r="AF156" s="273"/>
      <c r="AG156" s="273"/>
      <c r="AH156" s="273"/>
      <c r="AI156" s="358"/>
      <c r="AJ156" s="280"/>
    </row>
    <row r="157" spans="1:36" s="155" customFormat="1" ht="45" x14ac:dyDescent="0.25">
      <c r="A157" s="272" t="s">
        <v>3785</v>
      </c>
      <c r="B157" s="273" t="s">
        <v>339</v>
      </c>
      <c r="C157" s="273" t="s">
        <v>3454</v>
      </c>
      <c r="D157" s="273"/>
      <c r="E157" s="273"/>
      <c r="F157" s="273"/>
      <c r="G157" s="273"/>
      <c r="H157" s="273"/>
      <c r="I157" s="273"/>
      <c r="J157" s="273"/>
      <c r="K157" s="291"/>
      <c r="L157" s="273"/>
      <c r="M157" s="273"/>
      <c r="N157" s="273"/>
      <c r="O157" s="273"/>
      <c r="P157" s="273"/>
      <c r="Q157" s="273"/>
      <c r="R157" s="273"/>
      <c r="S157" s="273"/>
      <c r="T157" s="273"/>
      <c r="U157" s="273"/>
      <c r="V157" s="273"/>
      <c r="W157" s="273"/>
      <c r="X157" s="273"/>
      <c r="Y157" s="273"/>
      <c r="Z157" s="273"/>
      <c r="AA157" s="273"/>
      <c r="AB157" s="273"/>
      <c r="AC157" s="291"/>
      <c r="AD157" s="291"/>
      <c r="AE157" s="291"/>
      <c r="AF157" s="273"/>
      <c r="AG157" s="273"/>
      <c r="AH157" s="273"/>
      <c r="AI157" s="358"/>
      <c r="AJ157" s="280"/>
    </row>
    <row r="158" spans="1:36" s="155" customFormat="1" ht="140.25" customHeight="1" x14ac:dyDescent="0.25">
      <c r="A158" s="272" t="s">
        <v>3786</v>
      </c>
      <c r="B158" s="273"/>
      <c r="C158" s="273"/>
      <c r="D158" s="273" t="s">
        <v>340</v>
      </c>
      <c r="E158" s="273" t="s">
        <v>990</v>
      </c>
      <c r="F158" s="273" t="s">
        <v>969</v>
      </c>
      <c r="G158" s="273" t="s">
        <v>991</v>
      </c>
      <c r="H158" s="273" t="s">
        <v>3455</v>
      </c>
      <c r="I158" s="273" t="s">
        <v>3456</v>
      </c>
      <c r="J158" s="360"/>
      <c r="K158" s="361" t="s">
        <v>3868</v>
      </c>
      <c r="L158" s="282" t="s">
        <v>3095</v>
      </c>
      <c r="M158" s="273" t="s">
        <v>923</v>
      </c>
      <c r="N158" s="273" t="s">
        <v>3442</v>
      </c>
      <c r="O158" s="282" t="s">
        <v>3557</v>
      </c>
      <c r="P158" s="282" t="s">
        <v>3524</v>
      </c>
      <c r="Q158" s="273"/>
      <c r="R158" s="273"/>
      <c r="S158" s="282" t="s">
        <v>4</v>
      </c>
      <c r="T158" s="282" t="s">
        <v>3564</v>
      </c>
      <c r="U158" s="282" t="s">
        <v>3046</v>
      </c>
      <c r="V158" s="273"/>
      <c r="W158" s="273"/>
      <c r="X158" s="273"/>
      <c r="Y158" s="273"/>
      <c r="Z158" s="273"/>
      <c r="AA158" s="273"/>
      <c r="AB158" s="273"/>
      <c r="AC158" s="291"/>
      <c r="AD158" s="291"/>
      <c r="AE158" s="291"/>
      <c r="AF158" s="273" t="s">
        <v>3457</v>
      </c>
      <c r="AG158" s="273"/>
      <c r="AH158" s="273"/>
      <c r="AI158" s="358" t="s">
        <v>3186</v>
      </c>
      <c r="AJ158" s="280"/>
    </row>
    <row r="159" spans="1:36" s="101" customFormat="1" ht="135" customHeight="1" x14ac:dyDescent="0.25">
      <c r="A159" s="272" t="s">
        <v>3787</v>
      </c>
      <c r="B159" s="273"/>
      <c r="C159" s="273"/>
      <c r="D159" s="273" t="s">
        <v>341</v>
      </c>
      <c r="E159" s="273" t="s">
        <v>990</v>
      </c>
      <c r="F159" s="273" t="s">
        <v>969</v>
      </c>
      <c r="G159" s="273" t="s">
        <v>992</v>
      </c>
      <c r="H159" s="273" t="s">
        <v>993</v>
      </c>
      <c r="I159" s="273" t="s">
        <v>3458</v>
      </c>
      <c r="J159" s="360"/>
      <c r="K159" s="361" t="s">
        <v>3868</v>
      </c>
      <c r="L159" s="282" t="s">
        <v>3095</v>
      </c>
      <c r="M159" s="273" t="s">
        <v>923</v>
      </c>
      <c r="N159" s="273" t="s">
        <v>3459</v>
      </c>
      <c r="O159" s="282" t="s">
        <v>3557</v>
      </c>
      <c r="P159" s="282" t="s">
        <v>3524</v>
      </c>
      <c r="Q159" s="273"/>
      <c r="R159" s="273"/>
      <c r="S159" s="282" t="s">
        <v>4</v>
      </c>
      <c r="T159" s="282" t="s">
        <v>3564</v>
      </c>
      <c r="U159" s="282" t="s">
        <v>3046</v>
      </c>
      <c r="V159" s="273"/>
      <c r="W159" s="273"/>
      <c r="X159" s="273"/>
      <c r="Y159" s="273"/>
      <c r="Z159" s="273"/>
      <c r="AA159" s="273"/>
      <c r="AB159" s="273"/>
      <c r="AC159" s="291"/>
      <c r="AD159" s="291"/>
      <c r="AE159" s="291"/>
      <c r="AF159" s="273" t="s">
        <v>994</v>
      </c>
      <c r="AG159" s="273"/>
      <c r="AH159" s="273"/>
      <c r="AI159" s="358" t="s">
        <v>3186</v>
      </c>
      <c r="AJ159" s="280"/>
    </row>
    <row r="160" spans="1:36" ht="105" x14ac:dyDescent="0.25">
      <c r="A160" s="272" t="s">
        <v>3788</v>
      </c>
      <c r="B160" s="273"/>
      <c r="C160" s="273"/>
      <c r="D160" s="273" t="s">
        <v>336</v>
      </c>
      <c r="E160" s="273" t="s">
        <v>995</v>
      </c>
      <c r="F160" s="273" t="s">
        <v>969</v>
      </c>
      <c r="G160" s="273" t="s">
        <v>996</v>
      </c>
      <c r="H160" s="273" t="s">
        <v>997</v>
      </c>
      <c r="I160" s="273" t="s">
        <v>979</v>
      </c>
      <c r="J160" s="360"/>
      <c r="K160" s="361" t="s">
        <v>3868</v>
      </c>
      <c r="L160" s="282" t="s">
        <v>949</v>
      </c>
      <c r="M160" s="273" t="s">
        <v>923</v>
      </c>
      <c r="N160" s="273" t="s">
        <v>3459</v>
      </c>
      <c r="O160" s="273"/>
      <c r="P160" s="273"/>
      <c r="Q160" s="273"/>
      <c r="R160" s="273"/>
      <c r="S160" s="273"/>
      <c r="T160" s="273"/>
      <c r="U160" s="273"/>
      <c r="V160" s="273"/>
      <c r="W160" s="273"/>
      <c r="X160" s="273"/>
      <c r="Y160" s="273"/>
      <c r="Z160" s="273"/>
      <c r="AA160" s="273"/>
      <c r="AB160" s="273"/>
      <c r="AC160" s="291"/>
      <c r="AD160" s="291"/>
      <c r="AE160" s="291"/>
      <c r="AF160" s="273" t="s">
        <v>998</v>
      </c>
      <c r="AG160" s="273"/>
      <c r="AH160" s="273"/>
      <c r="AI160" s="358" t="s">
        <v>3186</v>
      </c>
      <c r="AJ160" s="280"/>
    </row>
    <row r="161" spans="1:36" ht="129" customHeight="1" x14ac:dyDescent="0.25">
      <c r="A161" s="272" t="s">
        <v>3789</v>
      </c>
      <c r="B161" s="273"/>
      <c r="C161" s="273"/>
      <c r="D161" s="273" t="s">
        <v>3460</v>
      </c>
      <c r="E161" s="273" t="s">
        <v>999</v>
      </c>
      <c r="F161" s="273"/>
      <c r="G161" s="273" t="s">
        <v>3461</v>
      </c>
      <c r="H161" s="273" t="s">
        <v>3462</v>
      </c>
      <c r="I161" s="273" t="s">
        <v>3463</v>
      </c>
      <c r="J161" s="360"/>
      <c r="K161" s="361" t="s">
        <v>3868</v>
      </c>
      <c r="L161" s="282" t="s">
        <v>3095</v>
      </c>
      <c r="M161" s="273" t="s">
        <v>923</v>
      </c>
      <c r="N161" s="273" t="s">
        <v>3464</v>
      </c>
      <c r="O161" s="282" t="s">
        <v>3557</v>
      </c>
      <c r="P161" s="282" t="s">
        <v>3524</v>
      </c>
      <c r="Q161" s="273"/>
      <c r="R161" s="273"/>
      <c r="S161" s="282" t="s">
        <v>4</v>
      </c>
      <c r="T161" s="282" t="s">
        <v>3565</v>
      </c>
      <c r="U161" s="282" t="s">
        <v>3046</v>
      </c>
      <c r="V161" s="273"/>
      <c r="W161" s="273"/>
      <c r="X161" s="273"/>
      <c r="Y161" s="273"/>
      <c r="Z161" s="273"/>
      <c r="AA161" s="273"/>
      <c r="AB161" s="273"/>
      <c r="AC161" s="291"/>
      <c r="AD161" s="291"/>
      <c r="AE161" s="291"/>
      <c r="AF161" s="273" t="s">
        <v>1000</v>
      </c>
      <c r="AG161" s="273"/>
      <c r="AH161" s="273"/>
      <c r="AI161" s="358" t="s">
        <v>3186</v>
      </c>
      <c r="AJ161" s="280"/>
    </row>
    <row r="162" spans="1:36" ht="120" x14ac:dyDescent="0.25">
      <c r="A162" s="272" t="s">
        <v>1566</v>
      </c>
      <c r="B162" s="273"/>
      <c r="C162" s="273"/>
      <c r="D162" s="273" t="s">
        <v>3465</v>
      </c>
      <c r="E162" s="273"/>
      <c r="F162" s="273"/>
      <c r="G162" s="273" t="s">
        <v>3466</v>
      </c>
      <c r="H162" s="273" t="s">
        <v>3467</v>
      </c>
      <c r="I162" s="273" t="s">
        <v>3463</v>
      </c>
      <c r="J162" s="360"/>
      <c r="K162" s="361" t="s">
        <v>3868</v>
      </c>
      <c r="L162" s="282" t="s">
        <v>3095</v>
      </c>
      <c r="M162" s="273" t="s">
        <v>923</v>
      </c>
      <c r="N162" s="273" t="s">
        <v>3468</v>
      </c>
      <c r="O162" s="282" t="s">
        <v>3557</v>
      </c>
      <c r="P162" s="282" t="s">
        <v>3524</v>
      </c>
      <c r="Q162" s="273"/>
      <c r="R162" s="273"/>
      <c r="S162" s="282" t="s">
        <v>4</v>
      </c>
      <c r="T162" s="282" t="s">
        <v>3564</v>
      </c>
      <c r="U162" s="282" t="s">
        <v>3046</v>
      </c>
      <c r="V162" s="273"/>
      <c r="W162" s="273"/>
      <c r="X162" s="273"/>
      <c r="Y162" s="273"/>
      <c r="Z162" s="273"/>
      <c r="AA162" s="273"/>
      <c r="AB162" s="273"/>
      <c r="AC162" s="291"/>
      <c r="AD162" s="291"/>
      <c r="AE162" s="291"/>
      <c r="AF162" s="273"/>
      <c r="AG162" s="273"/>
      <c r="AH162" s="273"/>
      <c r="AI162" s="358" t="s">
        <v>3186</v>
      </c>
      <c r="AJ162" s="280"/>
    </row>
    <row r="163" spans="1:36" x14ac:dyDescent="0.25">
      <c r="A163" s="272" t="s">
        <v>3790</v>
      </c>
      <c r="B163" s="273" t="s">
        <v>337</v>
      </c>
      <c r="C163" s="273" t="s">
        <v>977</v>
      </c>
      <c r="D163" s="273"/>
      <c r="E163" s="273"/>
      <c r="F163" s="273"/>
      <c r="G163" s="273"/>
      <c r="H163" s="273"/>
      <c r="I163" s="273"/>
      <c r="J163" s="273"/>
      <c r="K163" s="291"/>
      <c r="L163" s="273"/>
      <c r="M163" s="273"/>
      <c r="N163" s="273"/>
      <c r="O163" s="273"/>
      <c r="P163" s="273"/>
      <c r="Q163" s="273"/>
      <c r="R163" s="273"/>
      <c r="S163" s="273"/>
      <c r="T163" s="273"/>
      <c r="U163" s="273"/>
      <c r="V163" s="273"/>
      <c r="W163" s="273"/>
      <c r="X163" s="273"/>
      <c r="Y163" s="273"/>
      <c r="Z163" s="273"/>
      <c r="AA163" s="273"/>
      <c r="AB163" s="273"/>
      <c r="AC163" s="291"/>
      <c r="AD163" s="291"/>
      <c r="AE163" s="291"/>
      <c r="AF163" s="273"/>
      <c r="AG163" s="273"/>
      <c r="AH163" s="273"/>
      <c r="AI163" s="358"/>
      <c r="AJ163" s="280"/>
    </row>
    <row r="164" spans="1:36" ht="135" x14ac:dyDescent="0.25">
      <c r="A164" s="272" t="s">
        <v>3791</v>
      </c>
      <c r="B164" s="273"/>
      <c r="C164" s="273"/>
      <c r="D164" s="273" t="s">
        <v>3469</v>
      </c>
      <c r="E164" s="273" t="s">
        <v>1001</v>
      </c>
      <c r="F164" s="273" t="s">
        <v>969</v>
      </c>
      <c r="G164" s="273" t="s">
        <v>3466</v>
      </c>
      <c r="H164" s="273" t="s">
        <v>3467</v>
      </c>
      <c r="I164" s="273" t="s">
        <v>3463</v>
      </c>
      <c r="J164" s="360"/>
      <c r="K164" s="361" t="s">
        <v>3868</v>
      </c>
      <c r="L164" s="282" t="s">
        <v>3095</v>
      </c>
      <c r="M164" s="273" t="s">
        <v>923</v>
      </c>
      <c r="N164" s="273" t="s">
        <v>3468</v>
      </c>
      <c r="O164" s="282" t="s">
        <v>3557</v>
      </c>
      <c r="P164" s="282" t="s">
        <v>3524</v>
      </c>
      <c r="Q164" s="273"/>
      <c r="R164" s="273"/>
      <c r="S164" s="282" t="s">
        <v>4</v>
      </c>
      <c r="T164" s="282" t="s">
        <v>3564</v>
      </c>
      <c r="U164" s="282" t="s">
        <v>3046</v>
      </c>
      <c r="V164" s="273"/>
      <c r="W164" s="273"/>
      <c r="X164" s="273"/>
      <c r="Y164" s="273"/>
      <c r="Z164" s="273"/>
      <c r="AA164" s="273"/>
      <c r="AB164" s="273"/>
      <c r="AC164" s="291"/>
      <c r="AD164" s="291"/>
      <c r="AE164" s="291"/>
      <c r="AF164" s="273" t="s">
        <v>981</v>
      </c>
      <c r="AG164" s="273"/>
      <c r="AH164" s="273"/>
      <c r="AI164" s="358" t="s">
        <v>3186</v>
      </c>
      <c r="AJ164" s="280"/>
    </row>
    <row r="165" spans="1:36" ht="225" x14ac:dyDescent="0.25">
      <c r="A165" s="272" t="s">
        <v>3792</v>
      </c>
      <c r="B165" s="273"/>
      <c r="C165" s="273"/>
      <c r="D165" s="273" t="s">
        <v>3470</v>
      </c>
      <c r="E165" s="273" t="s">
        <v>978</v>
      </c>
      <c r="F165" s="273"/>
      <c r="G165" s="273" t="s">
        <v>3466</v>
      </c>
      <c r="H165" s="273" t="s">
        <v>3471</v>
      </c>
      <c r="I165" s="273" t="s">
        <v>3463</v>
      </c>
      <c r="J165" s="360"/>
      <c r="K165" s="361" t="s">
        <v>3868</v>
      </c>
      <c r="L165" s="282" t="s">
        <v>3095</v>
      </c>
      <c r="M165" s="273" t="s">
        <v>923</v>
      </c>
      <c r="N165" s="273" t="s">
        <v>3472</v>
      </c>
      <c r="O165" s="282" t="s">
        <v>3557</v>
      </c>
      <c r="P165" s="282" t="s">
        <v>3524</v>
      </c>
      <c r="Q165" s="273"/>
      <c r="R165" s="273"/>
      <c r="S165" s="282" t="s">
        <v>4</v>
      </c>
      <c r="T165" s="282" t="s">
        <v>3565</v>
      </c>
      <c r="U165" s="282" t="s">
        <v>3046</v>
      </c>
      <c r="V165" s="273"/>
      <c r="W165" s="273"/>
      <c r="X165" s="273"/>
      <c r="Y165" s="273"/>
      <c r="Z165" s="273"/>
      <c r="AA165" s="273"/>
      <c r="AB165" s="273"/>
      <c r="AC165" s="291"/>
      <c r="AD165" s="291"/>
      <c r="AE165" s="291"/>
      <c r="AF165" s="273" t="s">
        <v>981</v>
      </c>
      <c r="AG165" s="273"/>
      <c r="AH165" s="273"/>
      <c r="AI165" s="358" t="s">
        <v>3186</v>
      </c>
      <c r="AJ165" s="280"/>
    </row>
    <row r="166" spans="1:36" ht="105" x14ac:dyDescent="0.25">
      <c r="A166" s="272" t="s">
        <v>3793</v>
      </c>
      <c r="B166" s="273" t="s">
        <v>3473</v>
      </c>
      <c r="C166" s="273" t="s">
        <v>1002</v>
      </c>
      <c r="D166" s="273"/>
      <c r="E166" s="273"/>
      <c r="F166" s="273"/>
      <c r="G166" s="273"/>
      <c r="H166" s="273"/>
      <c r="I166" s="273"/>
      <c r="J166" s="273"/>
      <c r="K166" s="291"/>
      <c r="L166" s="273"/>
      <c r="M166" s="273"/>
      <c r="N166" s="273"/>
      <c r="O166" s="273"/>
      <c r="P166" s="273"/>
      <c r="Q166" s="273"/>
      <c r="R166" s="273"/>
      <c r="S166" s="273"/>
      <c r="T166" s="273"/>
      <c r="U166" s="273"/>
      <c r="V166" s="273"/>
      <c r="W166" s="273"/>
      <c r="X166" s="273"/>
      <c r="Y166" s="273"/>
      <c r="Z166" s="273"/>
      <c r="AA166" s="273"/>
      <c r="AB166" s="273"/>
      <c r="AC166" s="291"/>
      <c r="AD166" s="291"/>
      <c r="AE166" s="291"/>
      <c r="AF166" s="273"/>
      <c r="AG166" s="273"/>
      <c r="AH166" s="273"/>
      <c r="AI166" s="358"/>
      <c r="AJ166" s="280"/>
    </row>
    <row r="167" spans="1:36" s="155" customFormat="1" ht="105" x14ac:dyDescent="0.25">
      <c r="A167" s="272" t="s">
        <v>3794</v>
      </c>
      <c r="B167" s="273"/>
      <c r="C167" s="273"/>
      <c r="D167" s="273" t="s">
        <v>310</v>
      </c>
      <c r="E167" s="273" t="s">
        <v>971</v>
      </c>
      <c r="F167" s="273" t="s">
        <v>969</v>
      </c>
      <c r="G167" s="273" t="s">
        <v>3474</v>
      </c>
      <c r="H167" s="273" t="s">
        <v>3475</v>
      </c>
      <c r="I167" s="273" t="s">
        <v>1027</v>
      </c>
      <c r="J167" s="360"/>
      <c r="K167" s="291">
        <v>4</v>
      </c>
      <c r="L167" s="282" t="s">
        <v>3566</v>
      </c>
      <c r="M167" s="273" t="s">
        <v>923</v>
      </c>
      <c r="N167" s="273" t="s">
        <v>3476</v>
      </c>
      <c r="O167" s="282" t="s">
        <v>3567</v>
      </c>
      <c r="P167" s="282" t="s">
        <v>3524</v>
      </c>
      <c r="Q167" s="273"/>
      <c r="R167" s="273"/>
      <c r="S167" s="282" t="s">
        <v>4</v>
      </c>
      <c r="T167" s="282" t="s">
        <v>3568</v>
      </c>
      <c r="U167" s="282" t="s">
        <v>3046</v>
      </c>
      <c r="V167" s="273"/>
      <c r="W167" s="273"/>
      <c r="X167" s="273"/>
      <c r="Y167" s="273"/>
      <c r="Z167" s="273"/>
      <c r="AA167" s="273"/>
      <c r="AB167" s="273"/>
      <c r="AC167" s="291"/>
      <c r="AD167" s="291"/>
      <c r="AE167" s="291"/>
      <c r="AF167" s="273" t="s">
        <v>3477</v>
      </c>
      <c r="AG167" s="273"/>
      <c r="AH167" s="273"/>
      <c r="AI167" s="358" t="s">
        <v>3186</v>
      </c>
      <c r="AJ167" s="280"/>
    </row>
    <row r="168" spans="1:36" s="155" customFormat="1" ht="180" x14ac:dyDescent="0.25">
      <c r="A168" s="272" t="s">
        <v>3795</v>
      </c>
      <c r="B168" s="273"/>
      <c r="C168" s="273"/>
      <c r="D168" s="273" t="s">
        <v>338</v>
      </c>
      <c r="E168" s="273" t="s">
        <v>983</v>
      </c>
      <c r="F168" s="273" t="s">
        <v>969</v>
      </c>
      <c r="G168" s="273" t="s">
        <v>3478</v>
      </c>
      <c r="H168" s="273" t="s">
        <v>3475</v>
      </c>
      <c r="I168" s="273" t="s">
        <v>1027</v>
      </c>
      <c r="J168" s="360"/>
      <c r="K168" s="291">
        <v>4</v>
      </c>
      <c r="L168" s="282" t="s">
        <v>3566</v>
      </c>
      <c r="M168" s="273" t="s">
        <v>923</v>
      </c>
      <c r="N168" s="273" t="s">
        <v>3479</v>
      </c>
      <c r="O168" s="282" t="s">
        <v>3567</v>
      </c>
      <c r="P168" s="282" t="s">
        <v>3524</v>
      </c>
      <c r="Q168" s="273"/>
      <c r="R168" s="273"/>
      <c r="S168" s="282" t="s">
        <v>4</v>
      </c>
      <c r="T168" s="282" t="s">
        <v>3568</v>
      </c>
      <c r="U168" s="282" t="s">
        <v>3046</v>
      </c>
      <c r="V168" s="273"/>
      <c r="W168" s="273"/>
      <c r="X168" s="273"/>
      <c r="Y168" s="273"/>
      <c r="Z168" s="273"/>
      <c r="AA168" s="273"/>
      <c r="AB168" s="273"/>
      <c r="AC168" s="291"/>
      <c r="AD168" s="291"/>
      <c r="AE168" s="291"/>
      <c r="AF168" s="273" t="s">
        <v>3477</v>
      </c>
      <c r="AG168" s="273"/>
      <c r="AH168" s="273"/>
      <c r="AI168" s="358" t="s">
        <v>3186</v>
      </c>
      <c r="AJ168" s="280"/>
    </row>
    <row r="169" spans="1:36" s="156" customFormat="1" ht="180" x14ac:dyDescent="0.25">
      <c r="A169" s="267" t="s">
        <v>3796</v>
      </c>
      <c r="B169" s="268"/>
      <c r="C169" s="268"/>
      <c r="D169" s="268" t="s">
        <v>985</v>
      </c>
      <c r="E169" s="268" t="s">
        <v>986</v>
      </c>
      <c r="F169" s="268" t="s">
        <v>969</v>
      </c>
      <c r="G169" s="268" t="s">
        <v>3480</v>
      </c>
      <c r="H169" s="268" t="s">
        <v>3481</v>
      </c>
      <c r="I169" s="268" t="s">
        <v>1027</v>
      </c>
      <c r="J169" s="360" t="s">
        <v>3482</v>
      </c>
      <c r="K169" s="292">
        <v>4</v>
      </c>
      <c r="L169" s="282" t="s">
        <v>3566</v>
      </c>
      <c r="M169" s="268" t="s">
        <v>923</v>
      </c>
      <c r="N169" s="268" t="s">
        <v>3483</v>
      </c>
      <c r="O169" s="282" t="s">
        <v>3567</v>
      </c>
      <c r="P169" s="282" t="s">
        <v>3524</v>
      </c>
      <c r="Q169" s="273"/>
      <c r="R169" s="273"/>
      <c r="S169" s="282" t="s">
        <v>4</v>
      </c>
      <c r="T169" s="282" t="s">
        <v>3568</v>
      </c>
      <c r="U169" s="282" t="s">
        <v>3046</v>
      </c>
      <c r="V169" s="268"/>
      <c r="W169" s="268"/>
      <c r="X169" s="268"/>
      <c r="Y169" s="268"/>
      <c r="Z169" s="268"/>
      <c r="AA169" s="268"/>
      <c r="AB169" s="268"/>
      <c r="AC169" s="292"/>
      <c r="AD169" s="292"/>
      <c r="AE169" s="292"/>
      <c r="AF169" s="268" t="s">
        <v>976</v>
      </c>
      <c r="AG169" s="268"/>
      <c r="AH169" s="268"/>
      <c r="AI169" s="359" t="s">
        <v>3186</v>
      </c>
      <c r="AJ169" s="310"/>
    </row>
    <row r="170" spans="1:36" s="156" customFormat="1" ht="180" x14ac:dyDescent="0.25">
      <c r="A170" s="267" t="s">
        <v>1566</v>
      </c>
      <c r="B170" s="268"/>
      <c r="C170" s="268"/>
      <c r="D170" s="268" t="s">
        <v>3484</v>
      </c>
      <c r="E170" s="268"/>
      <c r="F170" s="268"/>
      <c r="G170" s="268" t="s">
        <v>3485</v>
      </c>
      <c r="H170" s="268" t="s">
        <v>3481</v>
      </c>
      <c r="I170" s="268" t="s">
        <v>1027</v>
      </c>
      <c r="J170" s="360" t="s">
        <v>3482</v>
      </c>
      <c r="K170" s="292">
        <v>4</v>
      </c>
      <c r="L170" s="282" t="s">
        <v>3566</v>
      </c>
      <c r="M170" s="268" t="s">
        <v>923</v>
      </c>
      <c r="N170" s="268" t="s">
        <v>3483</v>
      </c>
      <c r="O170" s="282" t="s">
        <v>3567</v>
      </c>
      <c r="P170" s="282" t="s">
        <v>3524</v>
      </c>
      <c r="Q170" s="273"/>
      <c r="R170" s="273"/>
      <c r="S170" s="282" t="s">
        <v>4</v>
      </c>
      <c r="T170" s="282" t="s">
        <v>3568</v>
      </c>
      <c r="U170" s="282" t="s">
        <v>3046</v>
      </c>
      <c r="V170" s="268"/>
      <c r="W170" s="268"/>
      <c r="X170" s="268"/>
      <c r="Y170" s="268"/>
      <c r="Z170" s="268"/>
      <c r="AA170" s="268"/>
      <c r="AB170" s="268"/>
      <c r="AC170" s="292"/>
      <c r="AD170" s="292"/>
      <c r="AE170" s="292"/>
      <c r="AF170" s="268"/>
      <c r="AG170" s="268"/>
      <c r="AH170" s="268"/>
      <c r="AI170" s="359" t="s">
        <v>3186</v>
      </c>
      <c r="AJ170" s="310"/>
    </row>
    <row r="171" spans="1:36" s="156" customFormat="1" ht="180" x14ac:dyDescent="0.25">
      <c r="A171" s="267"/>
      <c r="B171" s="268"/>
      <c r="C171" s="268"/>
      <c r="D171" s="268" t="s">
        <v>3486</v>
      </c>
      <c r="E171" s="268"/>
      <c r="F171" s="268"/>
      <c r="G171" s="268" t="s">
        <v>3485</v>
      </c>
      <c r="H171" s="268" t="s">
        <v>3481</v>
      </c>
      <c r="I171" s="268" t="s">
        <v>1027</v>
      </c>
      <c r="J171" s="360" t="s">
        <v>3482</v>
      </c>
      <c r="K171" s="292">
        <v>4</v>
      </c>
      <c r="L171" s="282" t="s">
        <v>3566</v>
      </c>
      <c r="M171" s="268" t="s">
        <v>923</v>
      </c>
      <c r="N171" s="268" t="s">
        <v>3483</v>
      </c>
      <c r="O171" s="282" t="s">
        <v>3567</v>
      </c>
      <c r="P171" s="282" t="s">
        <v>3524</v>
      </c>
      <c r="Q171" s="273"/>
      <c r="R171" s="273"/>
      <c r="S171" s="282" t="s">
        <v>4</v>
      </c>
      <c r="T171" s="282" t="s">
        <v>3568</v>
      </c>
      <c r="U171" s="282" t="s">
        <v>3046</v>
      </c>
      <c r="V171" s="268"/>
      <c r="W171" s="268"/>
      <c r="X171" s="268"/>
      <c r="Y171" s="268"/>
      <c r="Z171" s="268"/>
      <c r="AA171" s="268"/>
      <c r="AB171" s="268"/>
      <c r="AC171" s="292"/>
      <c r="AD171" s="292"/>
      <c r="AE171" s="292"/>
      <c r="AF171" s="268"/>
      <c r="AG171" s="268"/>
      <c r="AH171" s="268"/>
      <c r="AI171" s="359" t="s">
        <v>3186</v>
      </c>
      <c r="AJ171" s="310"/>
    </row>
    <row r="172" spans="1:36" s="156" customFormat="1" ht="180" x14ac:dyDescent="0.25">
      <c r="A172" s="267"/>
      <c r="B172" s="268"/>
      <c r="C172" s="268"/>
      <c r="D172" s="268" t="s">
        <v>3487</v>
      </c>
      <c r="E172" s="268"/>
      <c r="F172" s="268"/>
      <c r="G172" s="268" t="s">
        <v>3480</v>
      </c>
      <c r="H172" s="268" t="s">
        <v>3481</v>
      </c>
      <c r="I172" s="268" t="s">
        <v>1027</v>
      </c>
      <c r="J172" s="360" t="s">
        <v>3482</v>
      </c>
      <c r="K172" s="292">
        <v>4</v>
      </c>
      <c r="L172" s="282" t="s">
        <v>3566</v>
      </c>
      <c r="M172" s="268" t="s">
        <v>923</v>
      </c>
      <c r="N172" s="268" t="s">
        <v>3483</v>
      </c>
      <c r="O172" s="282" t="s">
        <v>3567</v>
      </c>
      <c r="P172" s="282" t="s">
        <v>3524</v>
      </c>
      <c r="Q172" s="273"/>
      <c r="R172" s="273"/>
      <c r="S172" s="282" t="s">
        <v>4</v>
      </c>
      <c r="T172" s="282" t="s">
        <v>3568</v>
      </c>
      <c r="U172" s="282" t="s">
        <v>3046</v>
      </c>
      <c r="V172" s="268"/>
      <c r="W172" s="268"/>
      <c r="X172" s="268"/>
      <c r="Y172" s="268"/>
      <c r="Z172" s="268"/>
      <c r="AA172" s="268"/>
      <c r="AB172" s="268"/>
      <c r="AC172" s="292"/>
      <c r="AD172" s="292"/>
      <c r="AE172" s="292"/>
      <c r="AF172" s="268"/>
      <c r="AG172" s="268"/>
      <c r="AH172" s="268"/>
      <c r="AI172" s="359" t="s">
        <v>3186</v>
      </c>
      <c r="AJ172" s="310"/>
    </row>
    <row r="173" spans="1:36" s="156" customFormat="1" ht="105" x14ac:dyDescent="0.25">
      <c r="A173" s="267"/>
      <c r="B173" s="268"/>
      <c r="C173" s="268"/>
      <c r="D173" s="268" t="s">
        <v>3488</v>
      </c>
      <c r="E173" s="268"/>
      <c r="F173" s="268"/>
      <c r="G173" s="273" t="s">
        <v>3474</v>
      </c>
      <c r="H173" s="273" t="s">
        <v>3475</v>
      </c>
      <c r="I173" s="273" t="s">
        <v>1027</v>
      </c>
      <c r="J173" s="360"/>
      <c r="K173" s="291">
        <v>4</v>
      </c>
      <c r="L173" s="282" t="s">
        <v>3566</v>
      </c>
      <c r="M173" s="273" t="s">
        <v>923</v>
      </c>
      <c r="N173" s="273" t="s">
        <v>3476</v>
      </c>
      <c r="O173" s="282" t="s">
        <v>3567</v>
      </c>
      <c r="P173" s="282" t="s">
        <v>3524</v>
      </c>
      <c r="Q173" s="273"/>
      <c r="R173" s="273"/>
      <c r="S173" s="282" t="s">
        <v>4</v>
      </c>
      <c r="T173" s="282" t="s">
        <v>3568</v>
      </c>
      <c r="U173" s="282" t="s">
        <v>3046</v>
      </c>
      <c r="V173" s="268"/>
      <c r="W173" s="268"/>
      <c r="X173" s="268"/>
      <c r="Y173" s="268"/>
      <c r="Z173" s="268"/>
      <c r="AA173" s="268"/>
      <c r="AB173" s="268"/>
      <c r="AC173" s="292"/>
      <c r="AD173" s="292"/>
      <c r="AE173" s="292"/>
      <c r="AF173" s="268"/>
      <c r="AG173" s="268"/>
      <c r="AH173" s="268"/>
      <c r="AI173" s="359" t="s">
        <v>3186</v>
      </c>
      <c r="AJ173" s="310"/>
    </row>
    <row r="174" spans="1:36" s="156" customFormat="1" ht="105" x14ac:dyDescent="0.25">
      <c r="A174" s="267"/>
      <c r="B174" s="268"/>
      <c r="C174" s="268"/>
      <c r="D174" s="268" t="s">
        <v>3489</v>
      </c>
      <c r="E174" s="268"/>
      <c r="F174" s="268"/>
      <c r="G174" s="273" t="s">
        <v>3474</v>
      </c>
      <c r="H174" s="273" t="s">
        <v>3475</v>
      </c>
      <c r="I174" s="273" t="s">
        <v>1027</v>
      </c>
      <c r="J174" s="360"/>
      <c r="K174" s="291">
        <v>4</v>
      </c>
      <c r="L174" s="282" t="s">
        <v>3566</v>
      </c>
      <c r="M174" s="273" t="s">
        <v>923</v>
      </c>
      <c r="N174" s="273" t="s">
        <v>3476</v>
      </c>
      <c r="O174" s="282" t="s">
        <v>3567</v>
      </c>
      <c r="P174" s="282" t="s">
        <v>3524</v>
      </c>
      <c r="Q174" s="273"/>
      <c r="R174" s="273"/>
      <c r="S174" s="282" t="s">
        <v>4</v>
      </c>
      <c r="T174" s="282" t="s">
        <v>3568</v>
      </c>
      <c r="U174" s="282" t="s">
        <v>3046</v>
      </c>
      <c r="V174" s="268"/>
      <c r="W174" s="268"/>
      <c r="X174" s="268"/>
      <c r="Y174" s="268"/>
      <c r="Z174" s="268"/>
      <c r="AA174" s="268"/>
      <c r="AB174" s="268"/>
      <c r="AC174" s="292"/>
      <c r="AD174" s="292"/>
      <c r="AE174" s="292"/>
      <c r="AF174" s="268"/>
      <c r="AG174" s="268"/>
      <c r="AH174" s="268"/>
      <c r="AI174" s="359" t="s">
        <v>3186</v>
      </c>
      <c r="AJ174" s="310"/>
    </row>
    <row r="175" spans="1:36" s="156" customFormat="1" ht="180" x14ac:dyDescent="0.25">
      <c r="A175" s="267"/>
      <c r="B175" s="268"/>
      <c r="C175" s="268"/>
      <c r="D175" s="268" t="s">
        <v>3490</v>
      </c>
      <c r="E175" s="268"/>
      <c r="F175" s="268"/>
      <c r="G175" s="268" t="s">
        <v>3480</v>
      </c>
      <c r="H175" s="268" t="s">
        <v>3481</v>
      </c>
      <c r="I175" s="268" t="s">
        <v>1027</v>
      </c>
      <c r="J175" s="360" t="s">
        <v>3482</v>
      </c>
      <c r="K175" s="292">
        <v>4</v>
      </c>
      <c r="L175" s="282" t="s">
        <v>3566</v>
      </c>
      <c r="M175" s="268" t="s">
        <v>923</v>
      </c>
      <c r="N175" s="268" t="s">
        <v>3483</v>
      </c>
      <c r="O175" s="282" t="s">
        <v>3567</v>
      </c>
      <c r="P175" s="282" t="s">
        <v>3524</v>
      </c>
      <c r="Q175" s="273"/>
      <c r="R175" s="273"/>
      <c r="S175" s="282" t="s">
        <v>4</v>
      </c>
      <c r="T175" s="282" t="s">
        <v>3568</v>
      </c>
      <c r="U175" s="282" t="s">
        <v>3046</v>
      </c>
      <c r="V175" s="268"/>
      <c r="W175" s="268"/>
      <c r="X175" s="268"/>
      <c r="Y175" s="268"/>
      <c r="Z175" s="268"/>
      <c r="AA175" s="268"/>
      <c r="AB175" s="268"/>
      <c r="AC175" s="292"/>
      <c r="AD175" s="292"/>
      <c r="AE175" s="292"/>
      <c r="AF175" s="268"/>
      <c r="AG175" s="268"/>
      <c r="AH175" s="268"/>
      <c r="AI175" s="359" t="s">
        <v>3186</v>
      </c>
      <c r="AJ175" s="310"/>
    </row>
    <row r="176" spans="1:36" s="155" customFormat="1" x14ac:dyDescent="0.25">
      <c r="A176" s="272" t="s">
        <v>3797</v>
      </c>
      <c r="B176" s="271" t="s">
        <v>59</v>
      </c>
      <c r="C176" s="273"/>
      <c r="D176" s="273"/>
      <c r="E176" s="273"/>
      <c r="F176" s="273"/>
      <c r="G176" s="273"/>
      <c r="H176" s="273"/>
      <c r="I176" s="273"/>
      <c r="J176" s="273"/>
      <c r="K176" s="291"/>
      <c r="L176" s="273"/>
      <c r="M176" s="273"/>
      <c r="N176" s="273"/>
      <c r="O176" s="273"/>
      <c r="P176" s="273"/>
      <c r="Q176" s="273"/>
      <c r="R176" s="273"/>
      <c r="S176" s="273"/>
      <c r="T176" s="273"/>
      <c r="U176" s="273"/>
      <c r="V176" s="273"/>
      <c r="W176" s="273"/>
      <c r="X176" s="273"/>
      <c r="Y176" s="273"/>
      <c r="Z176" s="273"/>
      <c r="AA176" s="273"/>
      <c r="AB176" s="273"/>
      <c r="AC176" s="291"/>
      <c r="AD176" s="291"/>
      <c r="AE176" s="291"/>
      <c r="AF176" s="273"/>
      <c r="AG176" s="273"/>
      <c r="AH176" s="273"/>
      <c r="AI176" s="358"/>
      <c r="AJ176" s="280"/>
    </row>
    <row r="177" spans="1:36" s="155" customFormat="1" x14ac:dyDescent="0.25">
      <c r="A177" s="272" t="s">
        <v>3798</v>
      </c>
      <c r="B177" s="271" t="s">
        <v>60</v>
      </c>
      <c r="C177" s="273"/>
      <c r="D177" s="273"/>
      <c r="E177" s="273"/>
      <c r="F177" s="273"/>
      <c r="G177" s="273"/>
      <c r="H177" s="273"/>
      <c r="I177" s="273"/>
      <c r="J177" s="273"/>
      <c r="K177" s="291"/>
      <c r="L177" s="273"/>
      <c r="M177" s="273"/>
      <c r="N177" s="273"/>
      <c r="O177" s="273"/>
      <c r="P177" s="273"/>
      <c r="Q177" s="273"/>
      <c r="R177" s="273"/>
      <c r="S177" s="273"/>
      <c r="T177" s="273"/>
      <c r="U177" s="273"/>
      <c r="V177" s="273"/>
      <c r="W177" s="273"/>
      <c r="X177" s="273"/>
      <c r="Y177" s="273"/>
      <c r="Z177" s="273"/>
      <c r="AA177" s="273"/>
      <c r="AB177" s="273"/>
      <c r="AC177" s="291"/>
      <c r="AD177" s="291"/>
      <c r="AE177" s="291"/>
      <c r="AF177" s="273"/>
      <c r="AG177" s="273"/>
      <c r="AH177" s="273"/>
      <c r="AI177" s="358"/>
      <c r="AJ177" s="280"/>
    </row>
    <row r="178" spans="1:36" s="155" customFormat="1" x14ac:dyDescent="0.25">
      <c r="A178" s="272" t="s">
        <v>90</v>
      </c>
      <c r="B178" s="271" t="s">
        <v>56</v>
      </c>
      <c r="C178" s="273"/>
      <c r="D178" s="273"/>
      <c r="E178" s="273"/>
      <c r="F178" s="273"/>
      <c r="G178" s="273"/>
      <c r="H178" s="273"/>
      <c r="I178" s="273"/>
      <c r="J178" s="273"/>
      <c r="K178" s="291"/>
      <c r="L178" s="273"/>
      <c r="M178" s="273"/>
      <c r="N178" s="273"/>
      <c r="O178" s="273"/>
      <c r="P178" s="273"/>
      <c r="Q178" s="273"/>
      <c r="R178" s="273"/>
      <c r="S178" s="273"/>
      <c r="T178" s="273"/>
      <c r="U178" s="273"/>
      <c r="V178" s="273"/>
      <c r="W178" s="273"/>
      <c r="X178" s="273"/>
      <c r="Y178" s="273"/>
      <c r="Z178" s="273"/>
      <c r="AA178" s="273"/>
      <c r="AB178" s="273"/>
      <c r="AC178" s="291"/>
      <c r="AD178" s="291"/>
      <c r="AE178" s="291"/>
      <c r="AF178" s="273"/>
      <c r="AG178" s="273"/>
      <c r="AH178" s="273"/>
      <c r="AI178" s="358"/>
      <c r="AJ178" s="280"/>
    </row>
    <row r="179" spans="1:36" s="155" customFormat="1" x14ac:dyDescent="0.25">
      <c r="A179" s="272" t="s">
        <v>3799</v>
      </c>
      <c r="B179" s="271" t="s">
        <v>62</v>
      </c>
      <c r="C179" s="273"/>
      <c r="D179" s="273"/>
      <c r="E179" s="273"/>
      <c r="F179" s="273"/>
      <c r="G179" s="273"/>
      <c r="H179" s="273"/>
      <c r="I179" s="273"/>
      <c r="J179" s="273"/>
      <c r="K179" s="291"/>
      <c r="L179" s="273"/>
      <c r="M179" s="273"/>
      <c r="N179" s="273"/>
      <c r="O179" s="273"/>
      <c r="P179" s="273"/>
      <c r="Q179" s="273"/>
      <c r="R179" s="273"/>
      <c r="S179" s="273"/>
      <c r="T179" s="273"/>
      <c r="U179" s="273"/>
      <c r="V179" s="273"/>
      <c r="W179" s="273"/>
      <c r="X179" s="273"/>
      <c r="Y179" s="273"/>
      <c r="Z179" s="273"/>
      <c r="AA179" s="273"/>
      <c r="AB179" s="273"/>
      <c r="AC179" s="291"/>
      <c r="AD179" s="291"/>
      <c r="AE179" s="291"/>
      <c r="AF179" s="273"/>
      <c r="AG179" s="273"/>
      <c r="AH179" s="273"/>
      <c r="AI179" s="358"/>
      <c r="AJ179" s="280"/>
    </row>
    <row r="180" spans="1:36" s="155" customFormat="1" x14ac:dyDescent="0.25">
      <c r="A180" s="272" t="s">
        <v>3800</v>
      </c>
      <c r="B180" s="271" t="s">
        <v>63</v>
      </c>
      <c r="C180" s="273"/>
      <c r="D180" s="273"/>
      <c r="E180" s="273"/>
      <c r="F180" s="273"/>
      <c r="G180" s="273"/>
      <c r="H180" s="273"/>
      <c r="I180" s="273"/>
      <c r="J180" s="273"/>
      <c r="K180" s="291"/>
      <c r="L180" s="273"/>
      <c r="M180" s="273"/>
      <c r="N180" s="273"/>
      <c r="O180" s="273"/>
      <c r="P180" s="273"/>
      <c r="Q180" s="273"/>
      <c r="R180" s="273"/>
      <c r="S180" s="273"/>
      <c r="T180" s="273"/>
      <c r="U180" s="273"/>
      <c r="V180" s="273"/>
      <c r="W180" s="273"/>
      <c r="X180" s="273"/>
      <c r="Y180" s="273"/>
      <c r="Z180" s="273"/>
      <c r="AA180" s="273"/>
      <c r="AB180" s="273"/>
      <c r="AC180" s="291"/>
      <c r="AD180" s="291"/>
      <c r="AE180" s="291"/>
      <c r="AF180" s="273"/>
      <c r="AG180" s="273"/>
      <c r="AH180" s="273"/>
      <c r="AI180" s="358"/>
      <c r="AJ180" s="280"/>
    </row>
    <row r="181" spans="1:36" s="155" customFormat="1" x14ac:dyDescent="0.25">
      <c r="A181" s="272" t="s">
        <v>3801</v>
      </c>
      <c r="B181" s="271" t="s">
        <v>64</v>
      </c>
      <c r="C181" s="273"/>
      <c r="D181" s="273"/>
      <c r="E181" s="273"/>
      <c r="F181" s="273"/>
      <c r="G181" s="273"/>
      <c r="H181" s="273"/>
      <c r="I181" s="273"/>
      <c r="J181" s="273"/>
      <c r="K181" s="291"/>
      <c r="L181" s="273"/>
      <c r="M181" s="273"/>
      <c r="N181" s="273"/>
      <c r="O181" s="273"/>
      <c r="P181" s="273"/>
      <c r="Q181" s="273"/>
      <c r="R181" s="273"/>
      <c r="S181" s="273"/>
      <c r="T181" s="273"/>
      <c r="U181" s="273"/>
      <c r="V181" s="273"/>
      <c r="W181" s="273"/>
      <c r="X181" s="273"/>
      <c r="Y181" s="273"/>
      <c r="Z181" s="273"/>
      <c r="AA181" s="273"/>
      <c r="AB181" s="273"/>
      <c r="AC181" s="291"/>
      <c r="AD181" s="291"/>
      <c r="AE181" s="291"/>
      <c r="AF181" s="273"/>
      <c r="AG181" s="273"/>
      <c r="AH181" s="273"/>
      <c r="AI181" s="358"/>
      <c r="AJ181" s="280"/>
    </row>
    <row r="182" spans="1:36" s="155" customFormat="1" x14ac:dyDescent="0.25">
      <c r="A182" s="272" t="s">
        <v>3802</v>
      </c>
      <c r="B182" s="271" t="s">
        <v>65</v>
      </c>
      <c r="C182" s="273"/>
      <c r="D182" s="273"/>
      <c r="E182" s="273"/>
      <c r="F182" s="273"/>
      <c r="G182" s="273"/>
      <c r="H182" s="273"/>
      <c r="I182" s="273"/>
      <c r="J182" s="273"/>
      <c r="K182" s="291"/>
      <c r="L182" s="273"/>
      <c r="M182" s="273"/>
      <c r="N182" s="273"/>
      <c r="O182" s="273"/>
      <c r="P182" s="273"/>
      <c r="Q182" s="273"/>
      <c r="R182" s="273"/>
      <c r="S182" s="273"/>
      <c r="T182" s="273"/>
      <c r="U182" s="273"/>
      <c r="V182" s="273"/>
      <c r="W182" s="273"/>
      <c r="X182" s="273"/>
      <c r="Y182" s="273"/>
      <c r="Z182" s="273"/>
      <c r="AA182" s="273"/>
      <c r="AB182" s="273"/>
      <c r="AC182" s="291"/>
      <c r="AD182" s="291"/>
      <c r="AE182" s="291"/>
      <c r="AF182" s="273"/>
      <c r="AG182" s="273"/>
      <c r="AH182" s="273"/>
      <c r="AI182" s="358"/>
      <c r="AJ182" s="280"/>
    </row>
    <row r="183" spans="1:36" s="155" customFormat="1" x14ac:dyDescent="0.25">
      <c r="A183" s="272" t="s">
        <v>3803</v>
      </c>
      <c r="B183" s="271" t="s">
        <v>66</v>
      </c>
      <c r="C183" s="273"/>
      <c r="D183" s="273"/>
      <c r="E183" s="273"/>
      <c r="F183" s="273"/>
      <c r="G183" s="273"/>
      <c r="H183" s="273"/>
      <c r="I183" s="273"/>
      <c r="J183" s="273"/>
      <c r="K183" s="291"/>
      <c r="L183" s="273"/>
      <c r="M183" s="273"/>
      <c r="N183" s="273"/>
      <c r="O183" s="273"/>
      <c r="P183" s="273"/>
      <c r="Q183" s="273"/>
      <c r="R183" s="273"/>
      <c r="S183" s="273"/>
      <c r="T183" s="273"/>
      <c r="U183" s="273"/>
      <c r="V183" s="273"/>
      <c r="W183" s="273"/>
      <c r="X183" s="273"/>
      <c r="Y183" s="273"/>
      <c r="Z183" s="273"/>
      <c r="AA183" s="273"/>
      <c r="AB183" s="273"/>
      <c r="AC183" s="291"/>
      <c r="AD183" s="291"/>
      <c r="AE183" s="291"/>
      <c r="AF183" s="273"/>
      <c r="AG183" s="273"/>
      <c r="AH183" s="273"/>
      <c r="AI183" s="358"/>
      <c r="AJ183" s="280"/>
    </row>
  </sheetData>
  <mergeCells count="5">
    <mergeCell ref="C1:D1"/>
    <mergeCell ref="G2:J2"/>
    <mergeCell ref="AC2:AE2"/>
    <mergeCell ref="M2:R2"/>
    <mergeCell ref="S2:AB2"/>
  </mergeCells>
  <printOptions horizontalCentered="1" verticalCentered="1"/>
  <pageMargins left="0.25" right="0.25" top="0.75" bottom="0.75" header="0.3" footer="0.3"/>
  <pageSetup paperSize="3" scale="51" fitToWidth="2" fitToHeight="0" pageOrder="overThenDown" orientation="landscape" r:id="rId1"/>
  <headerFooter>
    <oddHeader>&amp;CSolar Probe Plus (SPP) Failure Modes and Effects Analysis (FMEA)</oddHeader>
    <oddFooter>&amp;C&amp;A - &amp;P of &amp;N</oddFooter>
  </headerFooter>
  <colBreaks count="1" manualBreakCount="1">
    <brk id="18" max="18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showGridLines="0" view="pageBreakPreview" zoomScale="60" zoomScaleNormal="60"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3.7109375" style="170" customWidth="1"/>
    <col min="2" max="2" width="24.85546875" style="170" bestFit="1" customWidth="1"/>
    <col min="3" max="3" width="12.7109375" style="170" bestFit="1" customWidth="1"/>
    <col min="4" max="5" width="25.7109375" style="170" customWidth="1"/>
    <col min="6" max="6" width="11.42578125" style="170" customWidth="1"/>
    <col min="7" max="8" width="25.7109375" style="170" customWidth="1"/>
    <col min="9" max="9" width="21.5703125" style="170" customWidth="1"/>
    <col min="10" max="10" width="25.7109375" style="170" customWidth="1"/>
    <col min="11" max="11" width="11.85546875" style="170" bestFit="1" customWidth="1"/>
    <col min="12" max="12" width="9.140625" style="170" customWidth="1"/>
    <col min="13" max="13" width="19.28515625" style="170" customWidth="1"/>
    <col min="14" max="16" width="18.42578125" style="170" customWidth="1"/>
    <col min="17" max="21" width="15.42578125" style="170" customWidth="1"/>
    <col min="22" max="22" width="13.7109375" style="170" customWidth="1"/>
    <col min="23" max="29" width="22.7109375" style="170" customWidth="1"/>
    <col min="30" max="30" width="19.140625" style="170" customWidth="1"/>
    <col min="31" max="31" width="18.85546875" style="170" customWidth="1"/>
    <col min="32" max="32" width="17.7109375" style="170" customWidth="1"/>
    <col min="33" max="33" width="33.85546875" style="170" customWidth="1"/>
    <col min="34" max="34" width="10.5703125" style="170" bestFit="1" customWidth="1"/>
    <col min="35" max="16384" width="9.140625" style="170"/>
  </cols>
  <sheetData>
    <row r="1" spans="1:34" ht="45" x14ac:dyDescent="0.25">
      <c r="A1" s="257" t="s">
        <v>1690</v>
      </c>
      <c r="B1" s="257" t="s">
        <v>1691</v>
      </c>
      <c r="C1" s="442" t="s">
        <v>2202</v>
      </c>
      <c r="D1" s="442"/>
    </row>
    <row r="2" spans="1:34" x14ac:dyDescent="0.25">
      <c r="G2" s="443" t="s">
        <v>5</v>
      </c>
      <c r="H2" s="443"/>
      <c r="I2" s="443"/>
      <c r="J2" s="443"/>
      <c r="K2" s="171"/>
      <c r="L2" s="171"/>
      <c r="M2" s="445" t="s">
        <v>6</v>
      </c>
      <c r="N2" s="445"/>
      <c r="O2" s="445"/>
      <c r="P2" s="445"/>
      <c r="Q2" s="445"/>
      <c r="R2" s="445"/>
      <c r="S2" s="441" t="s">
        <v>2848</v>
      </c>
      <c r="T2" s="441"/>
      <c r="U2" s="441"/>
      <c r="V2" s="441"/>
      <c r="W2" s="441"/>
      <c r="X2" s="441"/>
      <c r="Y2" s="441"/>
      <c r="Z2" s="441"/>
      <c r="AA2" s="441"/>
      <c r="AB2" s="441"/>
      <c r="AC2" s="441"/>
      <c r="AD2" s="444" t="s">
        <v>2874</v>
      </c>
      <c r="AE2" s="444"/>
      <c r="AF2" s="444"/>
    </row>
    <row r="3" spans="1:34" s="172" customFormat="1" ht="51" customHeight="1" thickBot="1" x14ac:dyDescent="0.3">
      <c r="A3" s="336" t="s">
        <v>0</v>
      </c>
      <c r="B3" s="337" t="s">
        <v>2</v>
      </c>
      <c r="C3" s="337" t="s">
        <v>1</v>
      </c>
      <c r="D3" s="337" t="s">
        <v>287</v>
      </c>
      <c r="E3" s="337" t="s">
        <v>208</v>
      </c>
      <c r="F3" s="338" t="s">
        <v>7</v>
      </c>
      <c r="G3" s="321" t="s">
        <v>4</v>
      </c>
      <c r="H3" s="321" t="s">
        <v>284</v>
      </c>
      <c r="I3" s="321" t="s">
        <v>285</v>
      </c>
      <c r="J3" s="321" t="s">
        <v>286</v>
      </c>
      <c r="K3" s="337" t="s">
        <v>8</v>
      </c>
      <c r="L3" s="338" t="s">
        <v>2842</v>
      </c>
      <c r="M3" s="323" t="s">
        <v>289</v>
      </c>
      <c r="N3" s="323" t="s">
        <v>2839</v>
      </c>
      <c r="O3" s="323" t="s">
        <v>2865</v>
      </c>
      <c r="P3" s="323" t="s">
        <v>2866</v>
      </c>
      <c r="Q3" s="323" t="s">
        <v>2902</v>
      </c>
      <c r="R3" s="323" t="s">
        <v>3146</v>
      </c>
      <c r="S3" s="324" t="s">
        <v>2849</v>
      </c>
      <c r="T3" s="303" t="s">
        <v>2868</v>
      </c>
      <c r="U3" s="303" t="s">
        <v>2870</v>
      </c>
      <c r="V3" s="324" t="s">
        <v>291</v>
      </c>
      <c r="W3" s="324" t="s">
        <v>292</v>
      </c>
      <c r="X3" s="303" t="s">
        <v>292</v>
      </c>
      <c r="Y3" s="324" t="s">
        <v>2888</v>
      </c>
      <c r="Z3" s="324" t="s">
        <v>2871</v>
      </c>
      <c r="AA3" s="324" t="s">
        <v>2889</v>
      </c>
      <c r="AB3" s="324" t="s">
        <v>292</v>
      </c>
      <c r="AC3" s="324" t="s">
        <v>2884</v>
      </c>
      <c r="AD3" s="304" t="s">
        <v>2859</v>
      </c>
      <c r="AE3" s="304" t="s">
        <v>2860</v>
      </c>
      <c r="AF3" s="304" t="s">
        <v>2861</v>
      </c>
      <c r="AG3" s="391" t="s">
        <v>916</v>
      </c>
      <c r="AH3" s="338" t="s">
        <v>3843</v>
      </c>
    </row>
    <row r="4" spans="1:34" s="173" customFormat="1" x14ac:dyDescent="0.25">
      <c r="A4" s="339" t="s">
        <v>96</v>
      </c>
      <c r="B4" s="340" t="s">
        <v>91</v>
      </c>
      <c r="C4" s="340"/>
      <c r="D4" s="340"/>
      <c r="E4" s="340"/>
      <c r="F4" s="340"/>
      <c r="G4" s="340"/>
      <c r="H4" s="340"/>
      <c r="I4" s="340"/>
      <c r="J4" s="340"/>
      <c r="K4" s="341"/>
      <c r="L4" s="340"/>
      <c r="M4" s="340"/>
      <c r="N4" s="340"/>
      <c r="O4" s="340"/>
      <c r="P4" s="340"/>
      <c r="Q4" s="340"/>
      <c r="R4" s="340"/>
      <c r="S4" s="340"/>
      <c r="T4" s="340"/>
      <c r="U4" s="340"/>
      <c r="V4" s="340"/>
      <c r="W4" s="340"/>
      <c r="X4" s="340"/>
      <c r="Y4" s="340"/>
      <c r="Z4" s="340"/>
      <c r="AA4" s="340"/>
      <c r="AB4" s="340"/>
      <c r="AC4" s="340"/>
      <c r="AD4" s="341"/>
      <c r="AE4" s="341"/>
      <c r="AF4" s="341"/>
      <c r="AG4" s="342"/>
      <c r="AH4" s="371"/>
    </row>
    <row r="5" spans="1:34" s="174" customFormat="1" x14ac:dyDescent="0.25">
      <c r="A5" s="343" t="s">
        <v>97</v>
      </c>
      <c r="B5" s="344" t="s">
        <v>93</v>
      </c>
      <c r="C5" s="344"/>
      <c r="D5" s="344"/>
      <c r="E5" s="344"/>
      <c r="F5" s="344"/>
      <c r="G5" s="344"/>
      <c r="H5" s="344"/>
      <c r="I5" s="344"/>
      <c r="J5" s="344"/>
      <c r="K5" s="345"/>
      <c r="L5" s="344"/>
      <c r="M5" s="344"/>
      <c r="N5" s="344"/>
      <c r="O5" s="344"/>
      <c r="P5" s="344"/>
      <c r="Q5" s="344"/>
      <c r="R5" s="344"/>
      <c r="S5" s="344"/>
      <c r="T5" s="344"/>
      <c r="U5" s="344"/>
      <c r="V5" s="344"/>
      <c r="W5" s="344"/>
      <c r="X5" s="344"/>
      <c r="Y5" s="344"/>
      <c r="Z5" s="344"/>
      <c r="AA5" s="344"/>
      <c r="AB5" s="344"/>
      <c r="AC5" s="344"/>
      <c r="AD5" s="345"/>
      <c r="AE5" s="345"/>
      <c r="AF5" s="345"/>
      <c r="AG5" s="346"/>
      <c r="AH5" s="372"/>
    </row>
    <row r="6" spans="1:34" s="174" customFormat="1" x14ac:dyDescent="0.25">
      <c r="A6" s="343" t="s">
        <v>99</v>
      </c>
      <c r="B6" s="344" t="s">
        <v>95</v>
      </c>
      <c r="C6" s="344"/>
      <c r="D6" s="344"/>
      <c r="E6" s="344"/>
      <c r="F6" s="344"/>
      <c r="G6" s="344"/>
      <c r="H6" s="344"/>
      <c r="I6" s="344"/>
      <c r="J6" s="344"/>
      <c r="K6" s="345"/>
      <c r="L6" s="344"/>
      <c r="M6" s="344"/>
      <c r="N6" s="344"/>
      <c r="O6" s="344"/>
      <c r="P6" s="344"/>
      <c r="Q6" s="344"/>
      <c r="R6" s="344"/>
      <c r="S6" s="344"/>
      <c r="T6" s="344"/>
      <c r="U6" s="344"/>
      <c r="V6" s="344"/>
      <c r="W6" s="344"/>
      <c r="X6" s="344"/>
      <c r="Y6" s="344"/>
      <c r="Z6" s="344"/>
      <c r="AA6" s="344"/>
      <c r="AB6" s="344"/>
      <c r="AC6" s="344"/>
      <c r="AD6" s="345"/>
      <c r="AE6" s="345"/>
      <c r="AF6" s="345"/>
      <c r="AG6" s="346"/>
      <c r="AH6" s="372"/>
    </row>
    <row r="7" spans="1:34" s="174" customFormat="1" ht="195" x14ac:dyDescent="0.25">
      <c r="A7" s="343" t="s">
        <v>355</v>
      </c>
      <c r="B7" s="344"/>
      <c r="C7" s="344"/>
      <c r="D7" s="344" t="s">
        <v>2996</v>
      </c>
      <c r="E7" s="344" t="s">
        <v>1056</v>
      </c>
      <c r="F7" s="344"/>
      <c r="G7" s="344" t="s">
        <v>2997</v>
      </c>
      <c r="H7" s="344" t="s">
        <v>2998</v>
      </c>
      <c r="I7" s="344" t="s">
        <v>2999</v>
      </c>
      <c r="J7" s="344" t="s">
        <v>1057</v>
      </c>
      <c r="K7" s="345">
        <v>4</v>
      </c>
      <c r="L7" s="282" t="s">
        <v>949</v>
      </c>
      <c r="M7" s="344" t="s">
        <v>923</v>
      </c>
      <c r="N7" s="344" t="s">
        <v>1058</v>
      </c>
      <c r="O7" s="282" t="s">
        <v>1838</v>
      </c>
      <c r="P7" s="282" t="s">
        <v>3158</v>
      </c>
      <c r="Q7" s="344" t="s">
        <v>970</v>
      </c>
      <c r="R7" s="282" t="s">
        <v>1014</v>
      </c>
      <c r="S7" s="282" t="s">
        <v>4</v>
      </c>
      <c r="T7" s="282" t="s">
        <v>3147</v>
      </c>
      <c r="U7" s="282" t="s">
        <v>3109</v>
      </c>
      <c r="V7" s="282" t="s">
        <v>1838</v>
      </c>
      <c r="W7" s="344" t="s">
        <v>1059</v>
      </c>
      <c r="X7" s="282" t="s">
        <v>1838</v>
      </c>
      <c r="Y7" s="282" t="s">
        <v>949</v>
      </c>
      <c r="Z7" s="282" t="s">
        <v>949</v>
      </c>
      <c r="AA7" s="282" t="s">
        <v>949</v>
      </c>
      <c r="AB7" s="282" t="s">
        <v>949</v>
      </c>
      <c r="AC7" s="282" t="s">
        <v>3148</v>
      </c>
      <c r="AD7" s="301"/>
      <c r="AE7" s="301"/>
      <c r="AF7" s="301"/>
      <c r="AG7" s="346" t="s">
        <v>1640</v>
      </c>
      <c r="AH7" s="372" t="s">
        <v>3936</v>
      </c>
    </row>
    <row r="8" spans="1:34" s="174" customFormat="1" ht="195" x14ac:dyDescent="0.25">
      <c r="A8" s="343" t="s">
        <v>1688</v>
      </c>
      <c r="B8" s="344"/>
      <c r="C8" s="344"/>
      <c r="D8" s="344" t="s">
        <v>3000</v>
      </c>
      <c r="E8" s="344" t="s">
        <v>1056</v>
      </c>
      <c r="F8" s="344"/>
      <c r="G8" s="344" t="s">
        <v>2997</v>
      </c>
      <c r="H8" s="344" t="s">
        <v>2998</v>
      </c>
      <c r="I8" s="344" t="s">
        <v>3001</v>
      </c>
      <c r="J8" s="344" t="s">
        <v>1057</v>
      </c>
      <c r="K8" s="345">
        <v>4</v>
      </c>
      <c r="L8" s="282" t="s">
        <v>949</v>
      </c>
      <c r="M8" s="344" t="s">
        <v>923</v>
      </c>
      <c r="N8" s="344" t="s">
        <v>1058</v>
      </c>
      <c r="O8" s="282" t="s">
        <v>1838</v>
      </c>
      <c r="P8" s="282" t="s">
        <v>3158</v>
      </c>
      <c r="Q8" s="344" t="s">
        <v>970</v>
      </c>
      <c r="R8" s="282" t="s">
        <v>1014</v>
      </c>
      <c r="S8" s="282" t="s">
        <v>4</v>
      </c>
      <c r="T8" s="282" t="s">
        <v>3147</v>
      </c>
      <c r="U8" s="282" t="s">
        <v>3109</v>
      </c>
      <c r="V8" s="282" t="s">
        <v>1838</v>
      </c>
      <c r="W8" s="344" t="s">
        <v>1059</v>
      </c>
      <c r="X8" s="282" t="s">
        <v>1838</v>
      </c>
      <c r="Y8" s="282" t="s">
        <v>949</v>
      </c>
      <c r="Z8" s="282" t="s">
        <v>949</v>
      </c>
      <c r="AA8" s="282" t="s">
        <v>949</v>
      </c>
      <c r="AB8" s="282" t="s">
        <v>949</v>
      </c>
      <c r="AC8" s="282" t="s">
        <v>3148</v>
      </c>
      <c r="AD8" s="301"/>
      <c r="AE8" s="301"/>
      <c r="AF8" s="301"/>
      <c r="AG8" s="346" t="s">
        <v>1640</v>
      </c>
      <c r="AH8" s="372" t="s">
        <v>3936</v>
      </c>
    </row>
    <row r="9" spans="1:34" s="174" customFormat="1" ht="120" x14ac:dyDescent="0.25">
      <c r="A9" s="343" t="s">
        <v>3002</v>
      </c>
      <c r="B9" s="344"/>
      <c r="C9" s="344"/>
      <c r="D9" s="344" t="s">
        <v>3003</v>
      </c>
      <c r="E9" s="344" t="s">
        <v>1056</v>
      </c>
      <c r="F9" s="344"/>
      <c r="G9" s="344" t="s">
        <v>1642</v>
      </c>
      <c r="H9" s="344" t="s">
        <v>1643</v>
      </c>
      <c r="I9" s="344" t="s">
        <v>1644</v>
      </c>
      <c r="J9" s="344" t="s">
        <v>1057</v>
      </c>
      <c r="K9" s="345">
        <v>4</v>
      </c>
      <c r="L9" s="282" t="s">
        <v>3095</v>
      </c>
      <c r="M9" s="344" t="s">
        <v>923</v>
      </c>
      <c r="N9" s="344" t="s">
        <v>1645</v>
      </c>
      <c r="O9" s="282" t="s">
        <v>3149</v>
      </c>
      <c r="P9" s="282" t="s">
        <v>3150</v>
      </c>
      <c r="Q9" s="282" t="s">
        <v>1838</v>
      </c>
      <c r="R9" s="282" t="s">
        <v>949</v>
      </c>
      <c r="S9" s="282" t="s">
        <v>4</v>
      </c>
      <c r="T9" s="282" t="s">
        <v>3151</v>
      </c>
      <c r="U9" s="282" t="s">
        <v>3046</v>
      </c>
      <c r="V9" s="282" t="s">
        <v>1838</v>
      </c>
      <c r="W9" s="282" t="s">
        <v>1838</v>
      </c>
      <c r="X9" s="282" t="s">
        <v>1838</v>
      </c>
      <c r="Y9" s="282" t="s">
        <v>949</v>
      </c>
      <c r="Z9" s="282" t="s">
        <v>949</v>
      </c>
      <c r="AA9" s="282" t="s">
        <v>949</v>
      </c>
      <c r="AB9" s="282" t="s">
        <v>949</v>
      </c>
      <c r="AC9" s="282" t="s">
        <v>949</v>
      </c>
      <c r="AD9" s="301"/>
      <c r="AE9" s="301"/>
      <c r="AF9" s="301"/>
      <c r="AG9" s="346" t="s">
        <v>1619</v>
      </c>
      <c r="AH9" s="372" t="s">
        <v>3936</v>
      </c>
    </row>
    <row r="10" spans="1:34" s="174" customFormat="1" ht="75" x14ac:dyDescent="0.25">
      <c r="A10" s="343" t="s">
        <v>1566</v>
      </c>
      <c r="B10" s="344"/>
      <c r="C10" s="344"/>
      <c r="D10" s="344" t="s">
        <v>3004</v>
      </c>
      <c r="E10" s="344"/>
      <c r="F10" s="344"/>
      <c r="G10" s="344" t="s">
        <v>1646</v>
      </c>
      <c r="H10" s="344" t="s">
        <v>3005</v>
      </c>
      <c r="I10" s="344" t="s">
        <v>974</v>
      </c>
      <c r="J10" s="373"/>
      <c r="K10" s="345">
        <v>4</v>
      </c>
      <c r="L10" s="282" t="s">
        <v>949</v>
      </c>
      <c r="M10" s="344" t="s">
        <v>950</v>
      </c>
      <c r="N10" s="344" t="s">
        <v>3006</v>
      </c>
      <c r="O10" s="282" t="s">
        <v>3152</v>
      </c>
      <c r="P10" s="282" t="s">
        <v>3153</v>
      </c>
      <c r="Q10" s="282" t="s">
        <v>1838</v>
      </c>
      <c r="R10" s="282" t="s">
        <v>949</v>
      </c>
      <c r="S10" s="282" t="s">
        <v>949</v>
      </c>
      <c r="T10" s="282" t="s">
        <v>949</v>
      </c>
      <c r="U10" s="282" t="s">
        <v>3109</v>
      </c>
      <c r="V10" s="282" t="s">
        <v>1838</v>
      </c>
      <c r="W10" s="282" t="s">
        <v>1838</v>
      </c>
      <c r="X10" s="282" t="s">
        <v>1838</v>
      </c>
      <c r="Y10" s="282" t="s">
        <v>949</v>
      </c>
      <c r="Z10" s="282" t="s">
        <v>949</v>
      </c>
      <c r="AA10" s="282" t="s">
        <v>949</v>
      </c>
      <c r="AB10" s="282" t="s">
        <v>949</v>
      </c>
      <c r="AC10" s="282" t="s">
        <v>3154</v>
      </c>
      <c r="AD10" s="301"/>
      <c r="AE10" s="301"/>
      <c r="AF10" s="301"/>
      <c r="AG10" s="346"/>
      <c r="AH10" s="372" t="s">
        <v>3186</v>
      </c>
    </row>
    <row r="11" spans="1:34" s="174" customFormat="1" ht="60" x14ac:dyDescent="0.25">
      <c r="A11" s="343"/>
      <c r="B11" s="344"/>
      <c r="C11" s="344"/>
      <c r="D11" s="344" t="s">
        <v>1648</v>
      </c>
      <c r="E11" s="344" t="s">
        <v>1649</v>
      </c>
      <c r="F11" s="344"/>
      <c r="G11" s="344" t="s">
        <v>1650</v>
      </c>
      <c r="H11" s="344" t="s">
        <v>1651</v>
      </c>
      <c r="I11" s="344" t="s">
        <v>974</v>
      </c>
      <c r="J11" s="344" t="s">
        <v>1057</v>
      </c>
      <c r="K11" s="345">
        <v>4</v>
      </c>
      <c r="L11" s="282" t="s">
        <v>949</v>
      </c>
      <c r="M11" s="344" t="s">
        <v>950</v>
      </c>
      <c r="N11" s="344" t="s">
        <v>1652</v>
      </c>
      <c r="O11" s="282" t="s">
        <v>3152</v>
      </c>
      <c r="P11" s="282" t="s">
        <v>3153</v>
      </c>
      <c r="Q11" s="282" t="s">
        <v>1838</v>
      </c>
      <c r="R11" s="282" t="s">
        <v>949</v>
      </c>
      <c r="S11" s="282" t="s">
        <v>949</v>
      </c>
      <c r="T11" s="282" t="s">
        <v>949</v>
      </c>
      <c r="U11" s="282" t="s">
        <v>3109</v>
      </c>
      <c r="V11" s="282" t="s">
        <v>1838</v>
      </c>
      <c r="W11" s="282" t="s">
        <v>1838</v>
      </c>
      <c r="X11" s="282" t="s">
        <v>1838</v>
      </c>
      <c r="Y11" s="282" t="s">
        <v>949</v>
      </c>
      <c r="Z11" s="282" t="s">
        <v>949</v>
      </c>
      <c r="AA11" s="282" t="s">
        <v>949</v>
      </c>
      <c r="AB11" s="282" t="s">
        <v>949</v>
      </c>
      <c r="AC11" s="282" t="s">
        <v>3155</v>
      </c>
      <c r="AD11" s="301"/>
      <c r="AE11" s="301"/>
      <c r="AF11" s="301"/>
      <c r="AG11" s="346" t="s">
        <v>3007</v>
      </c>
      <c r="AH11" s="372"/>
    </row>
    <row r="12" spans="1:34" s="174" customFormat="1" ht="45" x14ac:dyDescent="0.25">
      <c r="A12" s="343"/>
      <c r="B12" s="344"/>
      <c r="C12" s="344"/>
      <c r="D12" s="344"/>
      <c r="E12" s="344" t="s">
        <v>1653</v>
      </c>
      <c r="F12" s="344"/>
      <c r="G12" s="344" t="s">
        <v>1646</v>
      </c>
      <c r="H12" s="344" t="s">
        <v>1654</v>
      </c>
      <c r="I12" s="344" t="s">
        <v>1647</v>
      </c>
      <c r="J12" s="373"/>
      <c r="K12" s="345">
        <v>2</v>
      </c>
      <c r="L12" s="282" t="s">
        <v>3084</v>
      </c>
      <c r="M12" s="344" t="s">
        <v>1656</v>
      </c>
      <c r="N12" s="344" t="s">
        <v>1655</v>
      </c>
      <c r="O12" s="282" t="s">
        <v>3152</v>
      </c>
      <c r="P12" s="282" t="s">
        <v>3153</v>
      </c>
      <c r="Q12" s="282" t="s">
        <v>1838</v>
      </c>
      <c r="R12" s="282" t="s">
        <v>949</v>
      </c>
      <c r="S12" s="282" t="s">
        <v>949</v>
      </c>
      <c r="T12" s="282" t="s">
        <v>949</v>
      </c>
      <c r="U12" s="282" t="s">
        <v>3109</v>
      </c>
      <c r="V12" s="282" t="s">
        <v>1838</v>
      </c>
      <c r="W12" s="282" t="s">
        <v>1838</v>
      </c>
      <c r="X12" s="282" t="s">
        <v>1838</v>
      </c>
      <c r="Y12" s="282" t="s">
        <v>949</v>
      </c>
      <c r="Z12" s="282" t="s">
        <v>949</v>
      </c>
      <c r="AA12" s="282" t="s">
        <v>949</v>
      </c>
      <c r="AB12" s="282" t="s">
        <v>949</v>
      </c>
      <c r="AC12" s="282" t="s">
        <v>3156</v>
      </c>
      <c r="AD12" s="345"/>
      <c r="AE12" s="345"/>
      <c r="AF12" s="345"/>
      <c r="AG12" s="346"/>
      <c r="AH12" s="372" t="s">
        <v>3186</v>
      </c>
    </row>
    <row r="13" spans="1:34" s="174" customFormat="1" ht="30" x14ac:dyDescent="0.25">
      <c r="A13" s="343" t="s">
        <v>101</v>
      </c>
      <c r="B13" s="344" t="s">
        <v>3008</v>
      </c>
      <c r="C13" s="344"/>
      <c r="D13" s="344"/>
      <c r="E13" s="344"/>
      <c r="F13" s="344"/>
      <c r="G13" s="344"/>
      <c r="H13" s="344"/>
      <c r="I13" s="344"/>
      <c r="J13" s="344"/>
      <c r="K13" s="345"/>
      <c r="L13" s="282"/>
      <c r="M13" s="344"/>
      <c r="N13" s="344"/>
      <c r="O13" s="344"/>
      <c r="P13" s="282"/>
      <c r="Q13" s="282"/>
      <c r="R13" s="282"/>
      <c r="S13" s="282"/>
      <c r="T13" s="282"/>
      <c r="U13" s="282"/>
      <c r="V13" s="282"/>
      <c r="W13" s="282"/>
      <c r="X13" s="282"/>
      <c r="Y13" s="282"/>
      <c r="Z13" s="282"/>
      <c r="AA13" s="282"/>
      <c r="AB13" s="282"/>
      <c r="AC13" s="282"/>
      <c r="AD13" s="345"/>
      <c r="AE13" s="345"/>
      <c r="AF13" s="345"/>
      <c r="AG13" s="346"/>
      <c r="AH13" s="372"/>
    </row>
    <row r="14" spans="1:34" s="174" customFormat="1" ht="75" x14ac:dyDescent="0.25">
      <c r="A14" s="343" t="s">
        <v>353</v>
      </c>
      <c r="B14" s="344"/>
      <c r="C14" s="344"/>
      <c r="D14" s="344" t="s">
        <v>1060</v>
      </c>
      <c r="E14" s="344" t="s">
        <v>1061</v>
      </c>
      <c r="F14" s="344"/>
      <c r="G14" s="344" t="s">
        <v>1062</v>
      </c>
      <c r="H14" s="344" t="s">
        <v>974</v>
      </c>
      <c r="I14" s="344" t="s">
        <v>974</v>
      </c>
      <c r="J14" s="344" t="s">
        <v>1057</v>
      </c>
      <c r="K14" s="345">
        <v>4</v>
      </c>
      <c r="L14" s="282" t="s">
        <v>949</v>
      </c>
      <c r="M14" s="344" t="s">
        <v>1063</v>
      </c>
      <c r="N14" s="344"/>
      <c r="O14" s="282" t="s">
        <v>949</v>
      </c>
      <c r="P14" s="282" t="s">
        <v>949</v>
      </c>
      <c r="Q14" s="282" t="s">
        <v>949</v>
      </c>
      <c r="R14" s="282" t="s">
        <v>949</v>
      </c>
      <c r="S14" s="282" t="s">
        <v>949</v>
      </c>
      <c r="T14" s="282" t="s">
        <v>949</v>
      </c>
      <c r="U14" s="282" t="s">
        <v>949</v>
      </c>
      <c r="V14" s="282" t="s">
        <v>949</v>
      </c>
      <c r="W14" s="282" t="s">
        <v>949</v>
      </c>
      <c r="X14" s="282" t="s">
        <v>949</v>
      </c>
      <c r="Y14" s="282" t="s">
        <v>949</v>
      </c>
      <c r="Z14" s="282" t="s">
        <v>949</v>
      </c>
      <c r="AA14" s="282" t="s">
        <v>949</v>
      </c>
      <c r="AB14" s="282" t="s">
        <v>949</v>
      </c>
      <c r="AC14" s="282" t="s">
        <v>949</v>
      </c>
      <c r="AD14" s="345"/>
      <c r="AE14" s="345"/>
      <c r="AF14" s="345"/>
      <c r="AG14" s="346"/>
      <c r="AH14" s="372" t="s">
        <v>3936</v>
      </c>
    </row>
    <row r="15" spans="1:34" s="174" customFormat="1" ht="75" x14ac:dyDescent="0.25">
      <c r="A15" s="343" t="s">
        <v>354</v>
      </c>
      <c r="B15" s="344"/>
      <c r="C15" s="344"/>
      <c r="D15" s="344" t="s">
        <v>1064</v>
      </c>
      <c r="E15" s="344" t="s">
        <v>1065</v>
      </c>
      <c r="F15" s="344"/>
      <c r="G15" s="344" t="s">
        <v>1066</v>
      </c>
      <c r="H15" s="344" t="s">
        <v>1067</v>
      </c>
      <c r="I15" s="344" t="s">
        <v>974</v>
      </c>
      <c r="J15" s="344" t="s">
        <v>1057</v>
      </c>
      <c r="K15" s="345">
        <v>4</v>
      </c>
      <c r="L15" s="282" t="s">
        <v>949</v>
      </c>
      <c r="M15" s="344" t="s">
        <v>1069</v>
      </c>
      <c r="N15" s="344" t="s">
        <v>1068</v>
      </c>
      <c r="O15" s="282" t="s">
        <v>3157</v>
      </c>
      <c r="P15" s="282" t="s">
        <v>3160</v>
      </c>
      <c r="Q15" s="282" t="s">
        <v>949</v>
      </c>
      <c r="R15" s="282" t="s">
        <v>949</v>
      </c>
      <c r="S15" s="282" t="s">
        <v>949</v>
      </c>
      <c r="T15" s="282" t="s">
        <v>949</v>
      </c>
      <c r="U15" s="282" t="s">
        <v>949</v>
      </c>
      <c r="V15" s="282" t="s">
        <v>949</v>
      </c>
      <c r="W15" s="282" t="s">
        <v>949</v>
      </c>
      <c r="X15" s="282" t="s">
        <v>949</v>
      </c>
      <c r="Y15" s="282" t="s">
        <v>949</v>
      </c>
      <c r="Z15" s="282" t="s">
        <v>949</v>
      </c>
      <c r="AA15" s="282" t="s">
        <v>949</v>
      </c>
      <c r="AB15" s="282" t="s">
        <v>949</v>
      </c>
      <c r="AC15" s="282" t="s">
        <v>949</v>
      </c>
      <c r="AD15" s="345"/>
      <c r="AE15" s="345"/>
      <c r="AF15" s="345"/>
      <c r="AG15" s="346"/>
      <c r="AH15" s="372" t="s">
        <v>3936</v>
      </c>
    </row>
    <row r="16" spans="1:34" s="174" customFormat="1" ht="195" x14ac:dyDescent="0.25">
      <c r="A16" s="343" t="s">
        <v>1632</v>
      </c>
      <c r="B16" s="344"/>
      <c r="C16" s="344"/>
      <c r="D16" s="344" t="s">
        <v>1639</v>
      </c>
      <c r="E16" s="344" t="s">
        <v>1056</v>
      </c>
      <c r="F16" s="344"/>
      <c r="G16" s="344" t="s">
        <v>2997</v>
      </c>
      <c r="H16" s="344" t="s">
        <v>2998</v>
      </c>
      <c r="I16" s="344" t="s">
        <v>3009</v>
      </c>
      <c r="J16" s="344" t="s">
        <v>1057</v>
      </c>
      <c r="K16" s="345">
        <v>4</v>
      </c>
      <c r="L16" s="282" t="s">
        <v>949</v>
      </c>
      <c r="M16" s="344" t="s">
        <v>923</v>
      </c>
      <c r="N16" s="344" t="s">
        <v>1058</v>
      </c>
      <c r="O16" s="344"/>
      <c r="P16" s="344"/>
      <c r="Q16" s="344" t="s">
        <v>970</v>
      </c>
      <c r="R16" s="282" t="s">
        <v>1014</v>
      </c>
      <c r="S16" s="282" t="s">
        <v>4</v>
      </c>
      <c r="T16" s="282" t="s">
        <v>3147</v>
      </c>
      <c r="U16" s="282" t="s">
        <v>3109</v>
      </c>
      <c r="V16" s="282" t="s">
        <v>1838</v>
      </c>
      <c r="W16" s="344" t="s">
        <v>1059</v>
      </c>
      <c r="X16" s="282" t="s">
        <v>1838</v>
      </c>
      <c r="Y16" s="282" t="s">
        <v>949</v>
      </c>
      <c r="Z16" s="282" t="s">
        <v>949</v>
      </c>
      <c r="AA16" s="282" t="s">
        <v>949</v>
      </c>
      <c r="AB16" s="282" t="s">
        <v>949</v>
      </c>
      <c r="AC16" s="282" t="s">
        <v>3148</v>
      </c>
      <c r="AD16" s="345"/>
      <c r="AE16" s="345"/>
      <c r="AF16" s="345"/>
      <c r="AG16" s="346" t="s">
        <v>1640</v>
      </c>
      <c r="AH16" s="372" t="s">
        <v>3936</v>
      </c>
    </row>
    <row r="17" spans="1:34" s="174" customFormat="1" ht="105" x14ac:dyDescent="0.25">
      <c r="A17" s="343" t="s">
        <v>1689</v>
      </c>
      <c r="B17" s="344"/>
      <c r="C17" s="344"/>
      <c r="D17" s="344" t="s">
        <v>1641</v>
      </c>
      <c r="E17" s="344" t="s">
        <v>1056</v>
      </c>
      <c r="F17" s="344"/>
      <c r="G17" s="344" t="s">
        <v>1657</v>
      </c>
      <c r="H17" s="344" t="s">
        <v>1658</v>
      </c>
      <c r="I17" s="344" t="s">
        <v>1659</v>
      </c>
      <c r="J17" s="344" t="s">
        <v>1057</v>
      </c>
      <c r="K17" s="345">
        <v>4</v>
      </c>
      <c r="L17" s="282" t="s">
        <v>3095</v>
      </c>
      <c r="M17" s="344" t="s">
        <v>950</v>
      </c>
      <c r="N17" s="344" t="s">
        <v>1660</v>
      </c>
      <c r="O17" s="282" t="s">
        <v>3159</v>
      </c>
      <c r="P17" s="282" t="s">
        <v>3158</v>
      </c>
      <c r="Q17" s="282" t="s">
        <v>1838</v>
      </c>
      <c r="R17" s="282" t="s">
        <v>1838</v>
      </c>
      <c r="S17" s="282" t="s">
        <v>4</v>
      </c>
      <c r="T17" s="282" t="s">
        <v>3151</v>
      </c>
      <c r="U17" s="282" t="s">
        <v>3046</v>
      </c>
      <c r="V17" s="282" t="s">
        <v>1838</v>
      </c>
      <c r="W17" s="282" t="s">
        <v>1838</v>
      </c>
      <c r="X17" s="282" t="s">
        <v>1838</v>
      </c>
      <c r="Y17" s="282" t="s">
        <v>949</v>
      </c>
      <c r="Z17" s="282" t="s">
        <v>949</v>
      </c>
      <c r="AA17" s="282" t="s">
        <v>949</v>
      </c>
      <c r="AB17" s="282" t="s">
        <v>949</v>
      </c>
      <c r="AC17" s="282" t="s">
        <v>1838</v>
      </c>
      <c r="AD17" s="301"/>
      <c r="AE17" s="301"/>
      <c r="AF17" s="301"/>
      <c r="AG17" s="346"/>
      <c r="AH17" s="372" t="s">
        <v>3936</v>
      </c>
    </row>
    <row r="18" spans="1:34" s="174" customFormat="1" ht="60" x14ac:dyDescent="0.25">
      <c r="A18" s="343" t="s">
        <v>1566</v>
      </c>
      <c r="B18" s="344"/>
      <c r="C18" s="344"/>
      <c r="D18" s="344" t="s">
        <v>1661</v>
      </c>
      <c r="E18" s="344"/>
      <c r="F18" s="344"/>
      <c r="G18" s="344" t="s">
        <v>1662</v>
      </c>
      <c r="H18" s="344" t="s">
        <v>1663</v>
      </c>
      <c r="I18" s="344" t="s">
        <v>1664</v>
      </c>
      <c r="J18" s="344" t="s">
        <v>1057</v>
      </c>
      <c r="K18" s="345">
        <v>2</v>
      </c>
      <c r="L18" s="282" t="s">
        <v>949</v>
      </c>
      <c r="M18" s="344" t="s">
        <v>950</v>
      </c>
      <c r="N18" s="344" t="s">
        <v>1665</v>
      </c>
      <c r="O18" s="282" t="s">
        <v>3161</v>
      </c>
      <c r="P18" s="282" t="s">
        <v>3158</v>
      </c>
      <c r="Q18" s="282" t="s">
        <v>1838</v>
      </c>
      <c r="R18" s="282" t="s">
        <v>1838</v>
      </c>
      <c r="S18" s="282" t="s">
        <v>949</v>
      </c>
      <c r="T18" s="282" t="s">
        <v>949</v>
      </c>
      <c r="U18" s="282" t="s">
        <v>949</v>
      </c>
      <c r="V18" s="282" t="s">
        <v>949</v>
      </c>
      <c r="W18" s="282" t="s">
        <v>949</v>
      </c>
      <c r="X18" s="282" t="s">
        <v>949</v>
      </c>
      <c r="Y18" s="282" t="s">
        <v>949</v>
      </c>
      <c r="Z18" s="282" t="s">
        <v>949</v>
      </c>
      <c r="AA18" s="282" t="s">
        <v>949</v>
      </c>
      <c r="AB18" s="282" t="s">
        <v>949</v>
      </c>
      <c r="AC18" s="282" t="s">
        <v>949</v>
      </c>
      <c r="AD18" s="345"/>
      <c r="AE18" s="345"/>
      <c r="AF18" s="345"/>
      <c r="AG18" s="346" t="s">
        <v>1666</v>
      </c>
      <c r="AH18" s="372"/>
    </row>
    <row r="19" spans="1:34" s="174" customFormat="1" x14ac:dyDescent="0.25">
      <c r="A19" s="343" t="s">
        <v>102</v>
      </c>
      <c r="B19" s="347" t="s">
        <v>100</v>
      </c>
      <c r="C19" s="344"/>
      <c r="D19" s="344"/>
      <c r="E19" s="344"/>
      <c r="F19" s="344"/>
      <c r="G19" s="344"/>
      <c r="H19" s="344"/>
      <c r="I19" s="344"/>
      <c r="J19" s="344"/>
      <c r="K19" s="345"/>
      <c r="L19" s="282"/>
      <c r="M19" s="344"/>
      <c r="N19" s="344"/>
      <c r="O19" s="282"/>
      <c r="P19" s="282"/>
      <c r="Q19" s="282"/>
      <c r="R19" s="282"/>
      <c r="S19" s="282"/>
      <c r="T19" s="282"/>
      <c r="U19" s="282"/>
      <c r="V19" s="282"/>
      <c r="W19" s="282"/>
      <c r="X19" s="282"/>
      <c r="Y19" s="282"/>
      <c r="Z19" s="282"/>
      <c r="AA19" s="282"/>
      <c r="AB19" s="282"/>
      <c r="AC19" s="282"/>
      <c r="AD19" s="345"/>
      <c r="AE19" s="345"/>
      <c r="AF19" s="345"/>
      <c r="AG19" s="346"/>
      <c r="AH19" s="372"/>
    </row>
    <row r="20" spans="1:34" s="175" customFormat="1" x14ac:dyDescent="0.25">
      <c r="A20" s="343" t="s">
        <v>103</v>
      </c>
      <c r="B20" s="344" t="s">
        <v>3010</v>
      </c>
      <c r="C20" s="344"/>
      <c r="D20" s="344"/>
      <c r="E20" s="344"/>
      <c r="F20" s="344"/>
      <c r="G20" s="344"/>
      <c r="H20" s="344"/>
      <c r="I20" s="344"/>
      <c r="J20" s="344"/>
      <c r="K20" s="345"/>
      <c r="L20" s="282"/>
      <c r="M20" s="344"/>
      <c r="N20" s="344"/>
      <c r="O20" s="282"/>
      <c r="P20" s="282"/>
      <c r="Q20" s="282"/>
      <c r="R20" s="282"/>
      <c r="S20" s="282"/>
      <c r="T20" s="282"/>
      <c r="U20" s="282"/>
      <c r="V20" s="282"/>
      <c r="W20" s="282"/>
      <c r="X20" s="282"/>
      <c r="Y20" s="282"/>
      <c r="Z20" s="282"/>
      <c r="AA20" s="282"/>
      <c r="AB20" s="282"/>
      <c r="AC20" s="282"/>
      <c r="AD20" s="345"/>
      <c r="AE20" s="345"/>
      <c r="AF20" s="345"/>
      <c r="AG20" s="346" t="s">
        <v>1070</v>
      </c>
      <c r="AH20" s="372"/>
    </row>
    <row r="21" spans="1:34" s="174" customFormat="1" ht="45" x14ac:dyDescent="0.25">
      <c r="A21" s="343" t="s">
        <v>356</v>
      </c>
      <c r="B21" s="344"/>
      <c r="C21" s="344"/>
      <c r="D21" s="344" t="s">
        <v>141</v>
      </c>
      <c r="E21" s="344" t="s">
        <v>1071</v>
      </c>
      <c r="F21" s="344"/>
      <c r="G21" s="344" t="s">
        <v>1072</v>
      </c>
      <c r="H21" s="344" t="s">
        <v>1073</v>
      </c>
      <c r="I21" s="344" t="s">
        <v>1027</v>
      </c>
      <c r="J21" s="344" t="s">
        <v>1057</v>
      </c>
      <c r="K21" s="345">
        <v>4</v>
      </c>
      <c r="L21" s="282" t="s">
        <v>949</v>
      </c>
      <c r="M21" s="344" t="s">
        <v>950</v>
      </c>
      <c r="N21" s="344" t="s">
        <v>1068</v>
      </c>
      <c r="O21" s="282" t="s">
        <v>3162</v>
      </c>
      <c r="P21" s="282" t="s">
        <v>3158</v>
      </c>
      <c r="Q21" s="282" t="s">
        <v>1838</v>
      </c>
      <c r="R21" s="282" t="s">
        <v>1838</v>
      </c>
      <c r="S21" s="282" t="s">
        <v>949</v>
      </c>
      <c r="T21" s="282" t="s">
        <v>949</v>
      </c>
      <c r="U21" s="282" t="s">
        <v>949</v>
      </c>
      <c r="V21" s="282" t="s">
        <v>949</v>
      </c>
      <c r="W21" s="344" t="s">
        <v>1074</v>
      </c>
      <c r="X21" s="282" t="s">
        <v>949</v>
      </c>
      <c r="Y21" s="282" t="s">
        <v>949</v>
      </c>
      <c r="Z21" s="282" t="s">
        <v>949</v>
      </c>
      <c r="AA21" s="282" t="s">
        <v>949</v>
      </c>
      <c r="AB21" s="282" t="s">
        <v>949</v>
      </c>
      <c r="AC21" s="282" t="s">
        <v>949</v>
      </c>
      <c r="AD21" s="345"/>
      <c r="AE21" s="345"/>
      <c r="AF21" s="345"/>
      <c r="AG21" s="346"/>
      <c r="AH21" s="372"/>
    </row>
    <row r="22" spans="1:34" s="174" customFormat="1" ht="45" x14ac:dyDescent="0.25">
      <c r="A22" s="343" t="s">
        <v>357</v>
      </c>
      <c r="B22" s="344"/>
      <c r="C22" s="344"/>
      <c r="D22" s="344" t="s">
        <v>1075</v>
      </c>
      <c r="E22" s="344" t="s">
        <v>1076</v>
      </c>
      <c r="F22" s="344"/>
      <c r="G22" s="344" t="s">
        <v>1077</v>
      </c>
      <c r="H22" s="344" t="s">
        <v>1078</v>
      </c>
      <c r="I22" s="344" t="s">
        <v>1027</v>
      </c>
      <c r="J22" s="344" t="s">
        <v>1057</v>
      </c>
      <c r="K22" s="345">
        <v>4</v>
      </c>
      <c r="L22" s="282" t="s">
        <v>3163</v>
      </c>
      <c r="M22" s="344" t="s">
        <v>950</v>
      </c>
      <c r="N22" s="344" t="s">
        <v>1068</v>
      </c>
      <c r="O22" s="282" t="s">
        <v>3162</v>
      </c>
      <c r="P22" s="282" t="s">
        <v>3158</v>
      </c>
      <c r="Q22" s="282" t="s">
        <v>1838</v>
      </c>
      <c r="R22" s="282" t="s">
        <v>1838</v>
      </c>
      <c r="S22" s="282" t="s">
        <v>4</v>
      </c>
      <c r="T22" s="282" t="s">
        <v>3165</v>
      </c>
      <c r="U22" s="282" t="s">
        <v>3164</v>
      </c>
      <c r="V22" s="282" t="s">
        <v>1838</v>
      </c>
      <c r="W22" s="344" t="s">
        <v>1074</v>
      </c>
      <c r="X22" s="282" t="s">
        <v>949</v>
      </c>
      <c r="Y22" s="282" t="s">
        <v>949</v>
      </c>
      <c r="Z22" s="282" t="s">
        <v>949</v>
      </c>
      <c r="AA22" s="282" t="s">
        <v>949</v>
      </c>
      <c r="AB22" s="282" t="s">
        <v>949</v>
      </c>
      <c r="AC22" s="282" t="s">
        <v>949</v>
      </c>
      <c r="AD22" s="345"/>
      <c r="AE22" s="345"/>
      <c r="AF22" s="345"/>
      <c r="AG22" s="346"/>
      <c r="AH22" s="372"/>
    </row>
    <row r="23" spans="1:34" s="174" customFormat="1" ht="90" x14ac:dyDescent="0.25">
      <c r="A23" s="343" t="s">
        <v>358</v>
      </c>
      <c r="B23" s="344"/>
      <c r="C23" s="344"/>
      <c r="D23" s="344" t="s">
        <v>1079</v>
      </c>
      <c r="E23" s="344" t="s">
        <v>3011</v>
      </c>
      <c r="F23" s="344"/>
      <c r="G23" s="344" t="s">
        <v>1080</v>
      </c>
      <c r="H23" s="344" t="s">
        <v>1081</v>
      </c>
      <c r="I23" s="344" t="s">
        <v>1082</v>
      </c>
      <c r="J23" s="344" t="s">
        <v>1057</v>
      </c>
      <c r="K23" s="345">
        <v>3</v>
      </c>
      <c r="L23" s="282" t="s">
        <v>949</v>
      </c>
      <c r="M23" s="344" t="s">
        <v>1084</v>
      </c>
      <c r="N23" s="344" t="s">
        <v>1083</v>
      </c>
      <c r="O23" s="282" t="s">
        <v>3166</v>
      </c>
      <c r="P23" s="282" t="s">
        <v>1838</v>
      </c>
      <c r="Q23" s="282" t="s">
        <v>1838</v>
      </c>
      <c r="R23" s="282" t="s">
        <v>1838</v>
      </c>
      <c r="S23" s="282" t="s">
        <v>4</v>
      </c>
      <c r="T23" s="282" t="s">
        <v>3151</v>
      </c>
      <c r="U23" s="282" t="s">
        <v>3109</v>
      </c>
      <c r="V23" s="282" t="s">
        <v>1838</v>
      </c>
      <c r="W23" s="282" t="s">
        <v>1838</v>
      </c>
      <c r="X23" s="282" t="s">
        <v>1838</v>
      </c>
      <c r="Y23" s="282" t="s">
        <v>949</v>
      </c>
      <c r="Z23" s="282" t="s">
        <v>949</v>
      </c>
      <c r="AA23" s="282" t="s">
        <v>949</v>
      </c>
      <c r="AB23" s="282" t="s">
        <v>949</v>
      </c>
      <c r="AC23" s="282" t="s">
        <v>3167</v>
      </c>
      <c r="AD23" s="345"/>
      <c r="AE23" s="345"/>
      <c r="AF23" s="345"/>
      <c r="AG23" s="346" t="s">
        <v>1085</v>
      </c>
      <c r="AH23" s="372"/>
    </row>
    <row r="24" spans="1:34" s="174" customFormat="1" ht="105" x14ac:dyDescent="0.25">
      <c r="A24" s="343" t="s">
        <v>1566</v>
      </c>
      <c r="C24" s="344"/>
      <c r="D24" s="344" t="s">
        <v>1667</v>
      </c>
      <c r="E24" s="344"/>
      <c r="F24" s="344"/>
      <c r="G24" s="344" t="s">
        <v>1668</v>
      </c>
      <c r="H24" s="344" t="s">
        <v>1658</v>
      </c>
      <c r="I24" s="344" t="s">
        <v>1659</v>
      </c>
      <c r="J24" s="344" t="s">
        <v>1057</v>
      </c>
      <c r="K24" s="345">
        <v>4</v>
      </c>
      <c r="L24" s="282" t="s">
        <v>3095</v>
      </c>
      <c r="M24" s="344" t="s">
        <v>950</v>
      </c>
      <c r="N24" s="344" t="s">
        <v>1669</v>
      </c>
      <c r="O24" s="282" t="s">
        <v>3159</v>
      </c>
      <c r="P24" s="282" t="s">
        <v>3158</v>
      </c>
      <c r="Q24" s="282" t="s">
        <v>1838</v>
      </c>
      <c r="R24" s="282" t="s">
        <v>1838</v>
      </c>
      <c r="S24" s="282" t="s">
        <v>4</v>
      </c>
      <c r="T24" s="282" t="s">
        <v>3151</v>
      </c>
      <c r="U24" s="282" t="s">
        <v>3046</v>
      </c>
      <c r="V24" s="282" t="s">
        <v>1838</v>
      </c>
      <c r="W24" s="282" t="s">
        <v>1838</v>
      </c>
      <c r="X24" s="282" t="s">
        <v>1838</v>
      </c>
      <c r="Y24" s="282" t="s">
        <v>949</v>
      </c>
      <c r="Z24" s="282" t="s">
        <v>949</v>
      </c>
      <c r="AA24" s="282" t="s">
        <v>949</v>
      </c>
      <c r="AB24" s="282" t="s">
        <v>949</v>
      </c>
      <c r="AC24" s="282" t="s">
        <v>1838</v>
      </c>
      <c r="AD24" s="345"/>
      <c r="AE24" s="345"/>
      <c r="AF24" s="345"/>
      <c r="AG24" s="346" t="s">
        <v>1670</v>
      </c>
      <c r="AH24" s="372"/>
    </row>
    <row r="25" spans="1:34" s="174" customFormat="1" ht="75" x14ac:dyDescent="0.25">
      <c r="A25" s="343"/>
      <c r="C25" s="344"/>
      <c r="D25" s="344" t="s">
        <v>1671</v>
      </c>
      <c r="E25" s="344" t="s">
        <v>3012</v>
      </c>
      <c r="F25" s="344"/>
      <c r="G25" s="344" t="s">
        <v>1672</v>
      </c>
      <c r="H25" s="344" t="s">
        <v>3013</v>
      </c>
      <c r="I25" s="344" t="s">
        <v>3014</v>
      </c>
      <c r="J25" s="344" t="s">
        <v>1057</v>
      </c>
      <c r="K25" s="345">
        <v>4</v>
      </c>
      <c r="L25" s="282" t="s">
        <v>949</v>
      </c>
      <c r="M25" s="344" t="s">
        <v>950</v>
      </c>
      <c r="N25" s="344" t="s">
        <v>1673</v>
      </c>
      <c r="O25" s="282" t="s">
        <v>3152</v>
      </c>
      <c r="P25" s="282" t="s">
        <v>3153</v>
      </c>
      <c r="Q25" s="282" t="s">
        <v>1838</v>
      </c>
      <c r="R25" s="282" t="s">
        <v>949</v>
      </c>
      <c r="S25" s="282" t="s">
        <v>949</v>
      </c>
      <c r="T25" s="282" t="s">
        <v>949</v>
      </c>
      <c r="U25" s="282" t="s">
        <v>3109</v>
      </c>
      <c r="V25" s="282" t="s">
        <v>1838</v>
      </c>
      <c r="W25" s="282" t="s">
        <v>1838</v>
      </c>
      <c r="X25" s="282" t="s">
        <v>1838</v>
      </c>
      <c r="Y25" s="282" t="s">
        <v>949</v>
      </c>
      <c r="Z25" s="282" t="s">
        <v>949</v>
      </c>
      <c r="AA25" s="282" t="s">
        <v>949</v>
      </c>
      <c r="AB25" s="282" t="s">
        <v>949</v>
      </c>
      <c r="AC25" s="282" t="s">
        <v>3154</v>
      </c>
      <c r="AD25" s="345"/>
      <c r="AE25" s="345"/>
      <c r="AF25" s="345"/>
      <c r="AG25" s="346"/>
      <c r="AH25" s="372"/>
    </row>
    <row r="26" spans="1:34" s="175" customFormat="1" x14ac:dyDescent="0.25">
      <c r="A26" s="343" t="s">
        <v>98</v>
      </c>
      <c r="B26" s="344" t="s">
        <v>94</v>
      </c>
      <c r="C26" s="344"/>
      <c r="D26" s="344"/>
      <c r="E26" s="344"/>
      <c r="F26" s="344"/>
      <c r="G26" s="344"/>
      <c r="H26" s="344"/>
      <c r="I26" s="344"/>
      <c r="J26" s="344"/>
      <c r="K26" s="345"/>
      <c r="L26" s="282"/>
      <c r="M26" s="344"/>
      <c r="N26" s="344"/>
      <c r="O26" s="344"/>
      <c r="P26" s="344"/>
      <c r="Q26" s="344"/>
      <c r="R26" s="344"/>
      <c r="S26" s="344"/>
      <c r="T26" s="344"/>
      <c r="U26" s="344"/>
      <c r="V26" s="344"/>
      <c r="W26" s="344"/>
      <c r="X26" s="344"/>
      <c r="Y26" s="344"/>
      <c r="Z26" s="344"/>
      <c r="AA26" s="344"/>
      <c r="AB26" s="344"/>
      <c r="AC26" s="344"/>
      <c r="AD26" s="345"/>
      <c r="AE26" s="345"/>
      <c r="AF26" s="345"/>
      <c r="AG26" s="346"/>
      <c r="AH26" s="372"/>
    </row>
    <row r="27" spans="1:34" s="175" customFormat="1" x14ac:dyDescent="0.25">
      <c r="A27" s="343" t="s">
        <v>110</v>
      </c>
      <c r="B27" s="344" t="s">
        <v>104</v>
      </c>
      <c r="C27" s="344"/>
      <c r="D27" s="344"/>
      <c r="E27" s="344"/>
      <c r="F27" s="344"/>
      <c r="G27" s="344"/>
      <c r="H27" s="344"/>
      <c r="I27" s="344"/>
      <c r="J27" s="344"/>
      <c r="K27" s="345"/>
      <c r="L27" s="282"/>
      <c r="M27" s="344"/>
      <c r="N27" s="344"/>
      <c r="O27" s="344"/>
      <c r="P27" s="344"/>
      <c r="Q27" s="344"/>
      <c r="R27" s="344"/>
      <c r="S27" s="344"/>
      <c r="T27" s="344"/>
      <c r="U27" s="344"/>
      <c r="V27" s="344"/>
      <c r="W27" s="344"/>
      <c r="X27" s="344"/>
      <c r="Y27" s="344"/>
      <c r="Z27" s="344"/>
      <c r="AA27" s="344"/>
      <c r="AB27" s="344"/>
      <c r="AC27" s="344"/>
      <c r="AD27" s="345"/>
      <c r="AE27" s="345"/>
      <c r="AF27" s="345"/>
      <c r="AG27" s="346"/>
      <c r="AH27" s="372"/>
    </row>
    <row r="28" spans="1:34" s="175" customFormat="1" ht="195" x14ac:dyDescent="0.25">
      <c r="A28" s="343" t="s">
        <v>1634</v>
      </c>
      <c r="B28" s="344"/>
      <c r="C28" s="344"/>
      <c r="D28" s="344" t="s">
        <v>310</v>
      </c>
      <c r="E28" s="344" t="s">
        <v>1086</v>
      </c>
      <c r="F28" s="344"/>
      <c r="G28" s="344" t="s">
        <v>1087</v>
      </c>
      <c r="H28" s="344" t="s">
        <v>3015</v>
      </c>
      <c r="I28" s="344" t="s">
        <v>1027</v>
      </c>
      <c r="J28" s="344" t="s">
        <v>1014</v>
      </c>
      <c r="K28" s="345" t="s">
        <v>23</v>
      </c>
      <c r="L28" s="282" t="s">
        <v>3095</v>
      </c>
      <c r="M28" s="344" t="s">
        <v>950</v>
      </c>
      <c r="N28" s="344" t="s">
        <v>1055</v>
      </c>
      <c r="O28" s="282" t="s">
        <v>3168</v>
      </c>
      <c r="P28" s="282" t="s">
        <v>3150</v>
      </c>
      <c r="Q28" s="282" t="s">
        <v>1838</v>
      </c>
      <c r="R28" s="282" t="s">
        <v>949</v>
      </c>
      <c r="S28" s="282" t="s">
        <v>4</v>
      </c>
      <c r="T28" s="282" t="s">
        <v>3169</v>
      </c>
      <c r="U28" s="282" t="s">
        <v>3046</v>
      </c>
      <c r="V28" s="282" t="s">
        <v>1838</v>
      </c>
      <c r="W28" s="344" t="s">
        <v>1074</v>
      </c>
      <c r="X28" s="282" t="s">
        <v>1838</v>
      </c>
      <c r="Y28" s="282" t="s">
        <v>949</v>
      </c>
      <c r="Z28" s="282" t="s">
        <v>949</v>
      </c>
      <c r="AA28" s="282" t="s">
        <v>949</v>
      </c>
      <c r="AB28" s="282" t="s">
        <v>949</v>
      </c>
      <c r="AC28" s="282" t="s">
        <v>3170</v>
      </c>
      <c r="AD28" s="345"/>
      <c r="AE28" s="345"/>
      <c r="AF28" s="345"/>
      <c r="AG28" s="346"/>
      <c r="AH28" s="372"/>
    </row>
    <row r="29" spans="1:34" s="175" customFormat="1" ht="150" x14ac:dyDescent="0.25">
      <c r="A29" s="343" t="s">
        <v>1635</v>
      </c>
      <c r="B29" s="344"/>
      <c r="C29" s="344"/>
      <c r="D29" s="344" t="s">
        <v>349</v>
      </c>
      <c r="E29" s="344" t="s">
        <v>1088</v>
      </c>
      <c r="F29" s="344"/>
      <c r="G29" s="344" t="s">
        <v>1089</v>
      </c>
      <c r="H29" s="344" t="s">
        <v>1090</v>
      </c>
      <c r="I29" s="344" t="s">
        <v>1027</v>
      </c>
      <c r="J29" s="344" t="s">
        <v>1057</v>
      </c>
      <c r="K29" s="345">
        <v>4</v>
      </c>
      <c r="L29" s="282" t="s">
        <v>3095</v>
      </c>
      <c r="M29" s="344" t="s">
        <v>923</v>
      </c>
      <c r="N29" s="344" t="s">
        <v>1055</v>
      </c>
      <c r="O29" s="282" t="s">
        <v>3168</v>
      </c>
      <c r="P29" s="282" t="s">
        <v>3150</v>
      </c>
      <c r="Q29" s="282" t="s">
        <v>1838</v>
      </c>
      <c r="R29" s="282" t="s">
        <v>949</v>
      </c>
      <c r="S29" s="282" t="s">
        <v>4</v>
      </c>
      <c r="T29" s="282" t="s">
        <v>3169</v>
      </c>
      <c r="U29" s="282" t="s">
        <v>3046</v>
      </c>
      <c r="V29" s="282" t="s">
        <v>1838</v>
      </c>
      <c r="W29" s="344" t="s">
        <v>1074</v>
      </c>
      <c r="X29" s="282" t="s">
        <v>1838</v>
      </c>
      <c r="Y29" s="282" t="s">
        <v>949</v>
      </c>
      <c r="Z29" s="282" t="s">
        <v>949</v>
      </c>
      <c r="AA29" s="282" t="s">
        <v>949</v>
      </c>
      <c r="AB29" s="282" t="s">
        <v>949</v>
      </c>
      <c r="AC29" s="282" t="s">
        <v>3170</v>
      </c>
      <c r="AD29" s="345"/>
      <c r="AE29" s="345"/>
      <c r="AF29" s="345"/>
      <c r="AG29" s="346" t="s">
        <v>1675</v>
      </c>
      <c r="AH29" s="372"/>
    </row>
    <row r="30" spans="1:34" s="175" customFormat="1" ht="150" x14ac:dyDescent="0.25">
      <c r="A30" s="343" t="s">
        <v>1636</v>
      </c>
      <c r="B30" s="344"/>
      <c r="C30" s="344"/>
      <c r="D30" s="344" t="s">
        <v>322</v>
      </c>
      <c r="E30" s="344" t="s">
        <v>1091</v>
      </c>
      <c r="F30" s="344"/>
      <c r="G30" s="344" t="s">
        <v>3016</v>
      </c>
      <c r="H30" s="344" t="s">
        <v>1090</v>
      </c>
      <c r="I30" s="344" t="s">
        <v>1027</v>
      </c>
      <c r="J30" s="344" t="s">
        <v>1014</v>
      </c>
      <c r="K30" s="345">
        <v>4</v>
      </c>
      <c r="L30" s="282" t="s">
        <v>3095</v>
      </c>
      <c r="M30" s="344" t="s">
        <v>923</v>
      </c>
      <c r="N30" s="344" t="s">
        <v>1055</v>
      </c>
      <c r="O30" s="282" t="s">
        <v>3168</v>
      </c>
      <c r="P30" s="282" t="s">
        <v>3150</v>
      </c>
      <c r="Q30" s="282" t="s">
        <v>1838</v>
      </c>
      <c r="R30" s="282" t="s">
        <v>949</v>
      </c>
      <c r="S30" s="282" t="s">
        <v>4</v>
      </c>
      <c r="T30" s="282" t="s">
        <v>3169</v>
      </c>
      <c r="U30" s="282" t="s">
        <v>3046</v>
      </c>
      <c r="V30" s="282" t="s">
        <v>1838</v>
      </c>
      <c r="W30" s="344" t="s">
        <v>1074</v>
      </c>
      <c r="X30" s="282" t="s">
        <v>1838</v>
      </c>
      <c r="Y30" s="282" t="s">
        <v>949</v>
      </c>
      <c r="Z30" s="282" t="s">
        <v>949</v>
      </c>
      <c r="AA30" s="282" t="s">
        <v>949</v>
      </c>
      <c r="AB30" s="282" t="s">
        <v>949</v>
      </c>
      <c r="AC30" s="282" t="s">
        <v>3170</v>
      </c>
      <c r="AD30" s="345"/>
      <c r="AE30" s="345"/>
      <c r="AF30" s="345"/>
      <c r="AG30" s="346" t="s">
        <v>1675</v>
      </c>
      <c r="AH30" s="372"/>
    </row>
    <row r="31" spans="1:34" s="175" customFormat="1" ht="150" x14ac:dyDescent="0.25">
      <c r="A31" s="343" t="s">
        <v>1637</v>
      </c>
      <c r="B31" s="344"/>
      <c r="C31" s="344"/>
      <c r="D31" s="344" t="s">
        <v>1092</v>
      </c>
      <c r="E31" s="344" t="s">
        <v>1093</v>
      </c>
      <c r="F31" s="344"/>
      <c r="G31" s="344" t="s">
        <v>1055</v>
      </c>
      <c r="H31" s="344" t="s">
        <v>1090</v>
      </c>
      <c r="I31" s="344" t="s">
        <v>1027</v>
      </c>
      <c r="J31" s="344" t="s">
        <v>1014</v>
      </c>
      <c r="K31" s="345">
        <v>4</v>
      </c>
      <c r="L31" s="282" t="s">
        <v>3095</v>
      </c>
      <c r="M31" s="344" t="s">
        <v>923</v>
      </c>
      <c r="N31" s="344" t="s">
        <v>1055</v>
      </c>
      <c r="O31" s="282" t="s">
        <v>3168</v>
      </c>
      <c r="P31" s="282" t="s">
        <v>3150</v>
      </c>
      <c r="Q31" s="282" t="s">
        <v>1838</v>
      </c>
      <c r="R31" s="282" t="s">
        <v>949</v>
      </c>
      <c r="S31" s="282" t="s">
        <v>4</v>
      </c>
      <c r="T31" s="282" t="s">
        <v>3169</v>
      </c>
      <c r="U31" s="282" t="s">
        <v>3046</v>
      </c>
      <c r="V31" s="282" t="s">
        <v>1838</v>
      </c>
      <c r="W31" s="344" t="s">
        <v>1074</v>
      </c>
      <c r="X31" s="282" t="s">
        <v>1838</v>
      </c>
      <c r="Y31" s="282" t="s">
        <v>949</v>
      </c>
      <c r="Z31" s="282" t="s">
        <v>949</v>
      </c>
      <c r="AA31" s="282" t="s">
        <v>949</v>
      </c>
      <c r="AB31" s="282" t="s">
        <v>949</v>
      </c>
      <c r="AC31" s="282" t="s">
        <v>3170</v>
      </c>
      <c r="AD31" s="345"/>
      <c r="AE31" s="345"/>
      <c r="AF31" s="345"/>
      <c r="AG31" s="346" t="s">
        <v>1675</v>
      </c>
      <c r="AH31" s="372"/>
    </row>
    <row r="32" spans="1:34" s="175" customFormat="1" ht="150" x14ac:dyDescent="0.25">
      <c r="A32" s="343" t="s">
        <v>1566</v>
      </c>
      <c r="C32" s="344"/>
      <c r="D32" s="344" t="s">
        <v>1676</v>
      </c>
      <c r="E32" s="344"/>
      <c r="F32" s="344"/>
      <c r="G32" s="344" t="s">
        <v>1087</v>
      </c>
      <c r="H32" s="344" t="s">
        <v>1674</v>
      </c>
      <c r="I32" s="344" t="s">
        <v>1027</v>
      </c>
      <c r="J32" s="344" t="s">
        <v>1014</v>
      </c>
      <c r="K32" s="345" t="s">
        <v>23</v>
      </c>
      <c r="L32" s="282" t="s">
        <v>3095</v>
      </c>
      <c r="M32" s="344" t="s">
        <v>950</v>
      </c>
      <c r="N32" s="344" t="s">
        <v>1055</v>
      </c>
      <c r="O32" s="282" t="s">
        <v>3168</v>
      </c>
      <c r="P32" s="282" t="s">
        <v>3150</v>
      </c>
      <c r="Q32" s="282" t="s">
        <v>1838</v>
      </c>
      <c r="R32" s="282" t="s">
        <v>949</v>
      </c>
      <c r="S32" s="282" t="s">
        <v>4</v>
      </c>
      <c r="T32" s="282" t="s">
        <v>3169</v>
      </c>
      <c r="U32" s="282" t="s">
        <v>3046</v>
      </c>
      <c r="V32" s="282" t="s">
        <v>1838</v>
      </c>
      <c r="W32" s="344" t="s">
        <v>1074</v>
      </c>
      <c r="X32" s="282" t="s">
        <v>1838</v>
      </c>
      <c r="Y32" s="282" t="s">
        <v>949</v>
      </c>
      <c r="Z32" s="282" t="s">
        <v>949</v>
      </c>
      <c r="AA32" s="282" t="s">
        <v>949</v>
      </c>
      <c r="AB32" s="282" t="s">
        <v>949</v>
      </c>
      <c r="AC32" s="282" t="s">
        <v>3170</v>
      </c>
      <c r="AD32" s="345"/>
      <c r="AE32" s="345"/>
      <c r="AF32" s="345"/>
      <c r="AG32" s="346"/>
      <c r="AH32" s="372"/>
    </row>
    <row r="33" spans="1:34" s="175" customFormat="1" ht="150" x14ac:dyDescent="0.25">
      <c r="A33" s="343"/>
      <c r="C33" s="344"/>
      <c r="D33" s="344" t="s">
        <v>1677</v>
      </c>
      <c r="E33" s="344"/>
      <c r="F33" s="344"/>
      <c r="G33" s="344" t="s">
        <v>3017</v>
      </c>
      <c r="H33" s="344" t="s">
        <v>1090</v>
      </c>
      <c r="I33" s="344" t="s">
        <v>1027</v>
      </c>
      <c r="J33" s="344" t="s">
        <v>1014</v>
      </c>
      <c r="K33" s="345">
        <v>4</v>
      </c>
      <c r="L33" s="282" t="s">
        <v>3095</v>
      </c>
      <c r="M33" s="344" t="s">
        <v>923</v>
      </c>
      <c r="N33" s="344" t="s">
        <v>1055</v>
      </c>
      <c r="O33" s="282" t="s">
        <v>3168</v>
      </c>
      <c r="P33" s="282" t="s">
        <v>3150</v>
      </c>
      <c r="Q33" s="282" t="s">
        <v>1838</v>
      </c>
      <c r="R33" s="282" t="s">
        <v>949</v>
      </c>
      <c r="S33" s="282" t="s">
        <v>4</v>
      </c>
      <c r="T33" s="282" t="s">
        <v>3169</v>
      </c>
      <c r="U33" s="282" t="s">
        <v>3046</v>
      </c>
      <c r="V33" s="282" t="s">
        <v>1838</v>
      </c>
      <c r="W33" s="344" t="s">
        <v>1074</v>
      </c>
      <c r="X33" s="282" t="s">
        <v>1838</v>
      </c>
      <c r="Y33" s="282" t="s">
        <v>949</v>
      </c>
      <c r="Z33" s="282" t="s">
        <v>949</v>
      </c>
      <c r="AA33" s="282" t="s">
        <v>949</v>
      </c>
      <c r="AB33" s="282" t="s">
        <v>949</v>
      </c>
      <c r="AC33" s="282" t="s">
        <v>3170</v>
      </c>
      <c r="AD33" s="345"/>
      <c r="AE33" s="345"/>
      <c r="AF33" s="345"/>
      <c r="AG33" s="346" t="s">
        <v>1675</v>
      </c>
      <c r="AH33" s="372"/>
    </row>
    <row r="34" spans="1:34" s="175" customFormat="1" x14ac:dyDescent="0.25">
      <c r="A34" s="343" t="s">
        <v>111</v>
      </c>
      <c r="B34" s="344" t="s">
        <v>105</v>
      </c>
      <c r="C34" s="344"/>
      <c r="D34" s="344"/>
      <c r="E34" s="344"/>
      <c r="F34" s="344"/>
      <c r="G34" s="344"/>
      <c r="H34" s="344"/>
      <c r="I34" s="344"/>
      <c r="J34" s="344"/>
      <c r="K34" s="345"/>
      <c r="L34" s="282"/>
      <c r="M34" s="344"/>
      <c r="N34" s="344"/>
      <c r="O34" s="344"/>
      <c r="P34" s="344"/>
      <c r="Q34" s="344"/>
      <c r="R34" s="344"/>
      <c r="S34" s="344"/>
      <c r="T34" s="344"/>
      <c r="U34" s="344"/>
      <c r="V34" s="282"/>
      <c r="W34" s="344"/>
      <c r="X34" s="344"/>
      <c r="Y34" s="344"/>
      <c r="Z34" s="344"/>
      <c r="AA34" s="344"/>
      <c r="AB34" s="344"/>
      <c r="AC34" s="344"/>
      <c r="AD34" s="345"/>
      <c r="AE34" s="345"/>
      <c r="AF34" s="345"/>
      <c r="AG34" s="346"/>
      <c r="AH34" s="372"/>
    </row>
    <row r="35" spans="1:34" s="175" customFormat="1" ht="120" x14ac:dyDescent="0.25">
      <c r="A35" s="343" t="s">
        <v>350</v>
      </c>
      <c r="B35" s="344"/>
      <c r="C35" s="344"/>
      <c r="D35" s="344" t="s">
        <v>310</v>
      </c>
      <c r="E35" s="344" t="s">
        <v>1094</v>
      </c>
      <c r="F35" s="344"/>
      <c r="G35" s="344" t="s">
        <v>1095</v>
      </c>
      <c r="H35" s="344" t="s">
        <v>3877</v>
      </c>
      <c r="I35" s="344" t="s">
        <v>1027</v>
      </c>
      <c r="J35" s="344" t="s">
        <v>1014</v>
      </c>
      <c r="K35" s="345" t="s">
        <v>23</v>
      </c>
      <c r="L35" s="282" t="s">
        <v>3095</v>
      </c>
      <c r="M35" s="344" t="s">
        <v>923</v>
      </c>
      <c r="N35" s="344" t="s">
        <v>3018</v>
      </c>
      <c r="O35" s="282" t="s">
        <v>3171</v>
      </c>
      <c r="P35" s="282" t="s">
        <v>3150</v>
      </c>
      <c r="Q35" s="282" t="s">
        <v>1838</v>
      </c>
      <c r="R35" s="282" t="s">
        <v>1838</v>
      </c>
      <c r="S35" s="282" t="s">
        <v>3172</v>
      </c>
      <c r="T35" s="282" t="s">
        <v>3173</v>
      </c>
      <c r="U35" s="282" t="s">
        <v>3046</v>
      </c>
      <c r="V35" s="282" t="s">
        <v>1838</v>
      </c>
      <c r="W35" s="282" t="s">
        <v>1838</v>
      </c>
      <c r="X35" s="282" t="s">
        <v>1838</v>
      </c>
      <c r="Y35" s="282" t="s">
        <v>3174</v>
      </c>
      <c r="Z35" s="282" t="s">
        <v>3175</v>
      </c>
      <c r="AA35" s="282" t="s">
        <v>1838</v>
      </c>
      <c r="AB35" s="282" t="s">
        <v>1838</v>
      </c>
      <c r="AC35" s="282" t="s">
        <v>1838</v>
      </c>
      <c r="AD35" s="301" t="s">
        <v>3176</v>
      </c>
      <c r="AE35" s="345"/>
      <c r="AF35" s="301" t="s">
        <v>3176</v>
      </c>
      <c r="AG35" s="346" t="s">
        <v>1097</v>
      </c>
      <c r="AH35" s="372"/>
    </row>
    <row r="36" spans="1:34" s="175" customFormat="1" ht="60" x14ac:dyDescent="0.25">
      <c r="A36" s="343" t="s">
        <v>1633</v>
      </c>
      <c r="B36" s="344"/>
      <c r="C36" s="344"/>
      <c r="D36" s="344" t="s">
        <v>142</v>
      </c>
      <c r="E36" s="344" t="s">
        <v>1098</v>
      </c>
      <c r="F36" s="344"/>
      <c r="G36" s="344" t="s">
        <v>1099</v>
      </c>
      <c r="H36" s="344" t="s">
        <v>1679</v>
      </c>
      <c r="I36" s="344" t="s">
        <v>1027</v>
      </c>
      <c r="J36" s="344" t="s">
        <v>1014</v>
      </c>
      <c r="K36" s="345">
        <v>4</v>
      </c>
      <c r="L36" s="282" t="s">
        <v>3095</v>
      </c>
      <c r="M36" s="344" t="s">
        <v>923</v>
      </c>
      <c r="N36" s="344" t="s">
        <v>1100</v>
      </c>
      <c r="O36" s="282" t="s">
        <v>3159</v>
      </c>
      <c r="P36" s="282" t="s">
        <v>3158</v>
      </c>
      <c r="Q36" s="282" t="s">
        <v>1838</v>
      </c>
      <c r="R36" s="282" t="s">
        <v>1838</v>
      </c>
      <c r="S36" s="282" t="s">
        <v>4</v>
      </c>
      <c r="T36" s="282" t="s">
        <v>3151</v>
      </c>
      <c r="U36" s="282" t="s">
        <v>3046</v>
      </c>
      <c r="V36" s="282" t="s">
        <v>1838</v>
      </c>
      <c r="W36" s="282" t="s">
        <v>1838</v>
      </c>
      <c r="X36" s="282" t="s">
        <v>1838</v>
      </c>
      <c r="Y36" s="282" t="s">
        <v>949</v>
      </c>
      <c r="Z36" s="282" t="s">
        <v>949</v>
      </c>
      <c r="AA36" s="282" t="s">
        <v>949</v>
      </c>
      <c r="AB36" s="282" t="s">
        <v>949</v>
      </c>
      <c r="AC36" s="282" t="s">
        <v>1838</v>
      </c>
      <c r="AD36" s="345"/>
      <c r="AE36" s="345"/>
      <c r="AF36" s="345"/>
      <c r="AG36" s="346"/>
      <c r="AH36" s="372"/>
    </row>
    <row r="37" spans="1:34" s="175" customFormat="1" ht="105" x14ac:dyDescent="0.25">
      <c r="A37" s="343" t="s">
        <v>1566</v>
      </c>
      <c r="C37" s="344"/>
      <c r="D37" s="344" t="s">
        <v>1680</v>
      </c>
      <c r="E37" s="344"/>
      <c r="F37" s="344"/>
      <c r="G37" s="344" t="s">
        <v>1681</v>
      </c>
      <c r="H37" s="344" t="s">
        <v>1682</v>
      </c>
      <c r="I37" s="344" t="s">
        <v>1659</v>
      </c>
      <c r="J37" s="344" t="s">
        <v>1057</v>
      </c>
      <c r="K37" s="345">
        <v>4</v>
      </c>
      <c r="L37" s="282" t="s">
        <v>3095</v>
      </c>
      <c r="M37" s="344" t="s">
        <v>923</v>
      </c>
      <c r="N37" s="344" t="s">
        <v>1683</v>
      </c>
      <c r="O37" s="282" t="s">
        <v>3159</v>
      </c>
      <c r="P37" s="282" t="s">
        <v>3150</v>
      </c>
      <c r="Q37" s="282" t="s">
        <v>1838</v>
      </c>
      <c r="R37" s="282" t="s">
        <v>1838</v>
      </c>
      <c r="S37" s="282" t="s">
        <v>4</v>
      </c>
      <c r="T37" s="282" t="s">
        <v>3151</v>
      </c>
      <c r="U37" s="282" t="s">
        <v>3046</v>
      </c>
      <c r="V37" s="282" t="s">
        <v>1838</v>
      </c>
      <c r="W37" s="282" t="s">
        <v>1838</v>
      </c>
      <c r="X37" s="282" t="s">
        <v>1838</v>
      </c>
      <c r="Y37" s="282" t="s">
        <v>949</v>
      </c>
      <c r="Z37" s="282" t="s">
        <v>949</v>
      </c>
      <c r="AA37" s="282" t="s">
        <v>949</v>
      </c>
      <c r="AB37" s="282" t="s">
        <v>949</v>
      </c>
      <c r="AC37" s="282" t="s">
        <v>1838</v>
      </c>
      <c r="AD37" s="345"/>
      <c r="AE37" s="345"/>
      <c r="AF37" s="345"/>
      <c r="AG37" s="346" t="s">
        <v>1684</v>
      </c>
      <c r="AH37" s="372"/>
    </row>
    <row r="38" spans="1:34" s="175" customFormat="1" ht="105" x14ac:dyDescent="0.25">
      <c r="A38" s="343"/>
      <c r="C38" s="344"/>
      <c r="D38" s="344" t="s">
        <v>1676</v>
      </c>
      <c r="E38" s="344"/>
      <c r="F38" s="344"/>
      <c r="G38" s="344" t="s">
        <v>1095</v>
      </c>
      <c r="H38" s="344" t="s">
        <v>1678</v>
      </c>
      <c r="I38" s="344" t="s">
        <v>1027</v>
      </c>
      <c r="J38" s="344" t="s">
        <v>1014</v>
      </c>
      <c r="K38" s="345">
        <v>4</v>
      </c>
      <c r="L38" s="282" t="s">
        <v>3095</v>
      </c>
      <c r="M38" s="344" t="s">
        <v>923</v>
      </c>
      <c r="N38" s="344" t="s">
        <v>1096</v>
      </c>
      <c r="O38" s="282" t="s">
        <v>3162</v>
      </c>
      <c r="P38" s="282" t="s">
        <v>3150</v>
      </c>
      <c r="Q38" s="282" t="s">
        <v>1838</v>
      </c>
      <c r="R38" s="282" t="s">
        <v>1838</v>
      </c>
      <c r="S38" s="282" t="s">
        <v>4</v>
      </c>
      <c r="T38" s="282" t="s">
        <v>3151</v>
      </c>
      <c r="U38" s="282" t="s">
        <v>3046</v>
      </c>
      <c r="V38" s="282" t="s">
        <v>1838</v>
      </c>
      <c r="W38" s="282" t="s">
        <v>1838</v>
      </c>
      <c r="X38" s="282" t="s">
        <v>1838</v>
      </c>
      <c r="Y38" s="282" t="s">
        <v>949</v>
      </c>
      <c r="Z38" s="282" t="s">
        <v>949</v>
      </c>
      <c r="AA38" s="282" t="s">
        <v>949</v>
      </c>
      <c r="AB38" s="282" t="s">
        <v>949</v>
      </c>
      <c r="AC38" s="282" t="s">
        <v>1838</v>
      </c>
      <c r="AD38" s="345"/>
      <c r="AE38" s="345"/>
      <c r="AF38" s="345"/>
      <c r="AG38" s="346" t="s">
        <v>1097</v>
      </c>
      <c r="AH38" s="372"/>
    </row>
    <row r="39" spans="1:34" s="175" customFormat="1" x14ac:dyDescent="0.25">
      <c r="A39" s="343" t="s">
        <v>1638</v>
      </c>
      <c r="B39" s="344" t="s">
        <v>106</v>
      </c>
      <c r="C39" s="344"/>
      <c r="D39" s="344"/>
      <c r="E39" s="344"/>
      <c r="F39" s="344"/>
      <c r="G39" s="344"/>
      <c r="H39" s="344"/>
      <c r="I39" s="344"/>
      <c r="J39" s="344"/>
      <c r="K39" s="345"/>
      <c r="L39" s="282"/>
      <c r="M39" s="344"/>
      <c r="N39" s="344"/>
      <c r="O39" s="344"/>
      <c r="P39" s="344"/>
      <c r="Q39" s="344"/>
      <c r="R39" s="344"/>
      <c r="S39" s="344"/>
      <c r="T39" s="344"/>
      <c r="U39" s="344"/>
      <c r="V39" s="344"/>
      <c r="W39" s="344"/>
      <c r="X39" s="344"/>
      <c r="Y39" s="344"/>
      <c r="Z39" s="344"/>
      <c r="AA39" s="344"/>
      <c r="AB39" s="344"/>
      <c r="AC39" s="344"/>
      <c r="AD39" s="345"/>
      <c r="AE39" s="345"/>
      <c r="AF39" s="345"/>
      <c r="AG39" s="346"/>
      <c r="AH39" s="372"/>
    </row>
    <row r="40" spans="1:34" s="174" customFormat="1" ht="105" x14ac:dyDescent="0.25">
      <c r="A40" s="343" t="s">
        <v>347</v>
      </c>
      <c r="B40" s="344"/>
      <c r="C40" s="344"/>
      <c r="D40" s="344" t="s">
        <v>141</v>
      </c>
      <c r="E40" s="344" t="s">
        <v>1101</v>
      </c>
      <c r="F40" s="344"/>
      <c r="G40" s="344" t="s">
        <v>1102</v>
      </c>
      <c r="H40" s="344" t="s">
        <v>1685</v>
      </c>
      <c r="I40" s="344" t="s">
        <v>1027</v>
      </c>
      <c r="J40" s="344" t="s">
        <v>1014</v>
      </c>
      <c r="K40" s="345" t="s">
        <v>23</v>
      </c>
      <c r="L40" s="282" t="s">
        <v>3095</v>
      </c>
      <c r="M40" s="344" t="s">
        <v>950</v>
      </c>
      <c r="N40" s="344" t="s">
        <v>1055</v>
      </c>
      <c r="O40" s="282" t="s">
        <v>3177</v>
      </c>
      <c r="P40" s="282" t="s">
        <v>3150</v>
      </c>
      <c r="Q40" s="282" t="s">
        <v>1838</v>
      </c>
      <c r="R40" s="282" t="s">
        <v>1838</v>
      </c>
      <c r="S40" s="282" t="s">
        <v>4</v>
      </c>
      <c r="T40" s="282" t="s">
        <v>3151</v>
      </c>
      <c r="U40" s="282" t="s">
        <v>3046</v>
      </c>
      <c r="V40" s="282" t="s">
        <v>1838</v>
      </c>
      <c r="W40" s="282" t="s">
        <v>1838</v>
      </c>
      <c r="X40" s="282" t="s">
        <v>1838</v>
      </c>
      <c r="Y40" s="282" t="s">
        <v>949</v>
      </c>
      <c r="Z40" s="282" t="s">
        <v>949</v>
      </c>
      <c r="AA40" s="282" t="s">
        <v>949</v>
      </c>
      <c r="AB40" s="282" t="s">
        <v>949</v>
      </c>
      <c r="AC40" s="282" t="s">
        <v>1838</v>
      </c>
      <c r="AD40" s="345"/>
      <c r="AE40" s="345"/>
      <c r="AF40" s="345"/>
      <c r="AG40" s="346"/>
      <c r="AH40" s="372"/>
    </row>
    <row r="41" spans="1:34" s="174" customFormat="1" ht="75" x14ac:dyDescent="0.25">
      <c r="A41" s="343" t="s">
        <v>348</v>
      </c>
      <c r="B41" s="344"/>
      <c r="C41" s="344"/>
      <c r="D41" s="344" t="s">
        <v>142</v>
      </c>
      <c r="E41" s="344" t="s">
        <v>1103</v>
      </c>
      <c r="F41" s="344"/>
      <c r="G41" s="344" t="s">
        <v>1104</v>
      </c>
      <c r="H41" s="344" t="s">
        <v>1105</v>
      </c>
      <c r="I41" s="344" t="s">
        <v>1027</v>
      </c>
      <c r="J41" s="344" t="s">
        <v>1014</v>
      </c>
      <c r="K41" s="345" t="s">
        <v>23</v>
      </c>
      <c r="L41" s="282" t="s">
        <v>3095</v>
      </c>
      <c r="M41" s="344" t="s">
        <v>950</v>
      </c>
      <c r="N41" s="344" t="s">
        <v>1106</v>
      </c>
      <c r="O41" s="282" t="s">
        <v>3178</v>
      </c>
      <c r="P41" s="282" t="s">
        <v>3150</v>
      </c>
      <c r="Q41" s="282" t="s">
        <v>1838</v>
      </c>
      <c r="R41" s="282" t="s">
        <v>1838</v>
      </c>
      <c r="S41" s="282" t="s">
        <v>4</v>
      </c>
      <c r="T41" s="282" t="s">
        <v>3151</v>
      </c>
      <c r="U41" s="282" t="s">
        <v>3046</v>
      </c>
      <c r="V41" s="282" t="s">
        <v>1838</v>
      </c>
      <c r="W41" s="282" t="s">
        <v>1838</v>
      </c>
      <c r="X41" s="282" t="s">
        <v>1838</v>
      </c>
      <c r="Y41" s="282" t="s">
        <v>949</v>
      </c>
      <c r="Z41" s="282" t="s">
        <v>949</v>
      </c>
      <c r="AA41" s="282" t="s">
        <v>949</v>
      </c>
      <c r="AB41" s="282" t="s">
        <v>949</v>
      </c>
      <c r="AC41" s="282" t="s">
        <v>1838</v>
      </c>
      <c r="AD41" s="345"/>
      <c r="AE41" s="345"/>
      <c r="AF41" s="345"/>
      <c r="AG41" s="346"/>
      <c r="AH41" s="372"/>
    </row>
    <row r="42" spans="1:34" s="174" customFormat="1" ht="105" x14ac:dyDescent="0.25">
      <c r="A42" s="343" t="s">
        <v>1566</v>
      </c>
      <c r="C42" s="344"/>
      <c r="D42" s="344" t="s">
        <v>1686</v>
      </c>
      <c r="E42" s="344"/>
      <c r="F42" s="344"/>
      <c r="G42" s="344" t="s">
        <v>1102</v>
      </c>
      <c r="H42" s="344" t="s">
        <v>1685</v>
      </c>
      <c r="I42" s="344" t="s">
        <v>1027</v>
      </c>
      <c r="J42" s="344" t="s">
        <v>1014</v>
      </c>
      <c r="K42" s="345">
        <v>4</v>
      </c>
      <c r="L42" s="282" t="s">
        <v>3095</v>
      </c>
      <c r="M42" s="344" t="s">
        <v>950</v>
      </c>
      <c r="N42" s="344" t="s">
        <v>1055</v>
      </c>
      <c r="O42" s="282" t="s">
        <v>3177</v>
      </c>
      <c r="P42" s="282" t="s">
        <v>3150</v>
      </c>
      <c r="Q42" s="282" t="s">
        <v>1838</v>
      </c>
      <c r="R42" s="282" t="s">
        <v>1838</v>
      </c>
      <c r="S42" s="282" t="s">
        <v>4</v>
      </c>
      <c r="T42" s="282" t="s">
        <v>3151</v>
      </c>
      <c r="U42" s="282" t="s">
        <v>3046</v>
      </c>
      <c r="V42" s="282" t="s">
        <v>1838</v>
      </c>
      <c r="W42" s="282" t="s">
        <v>1838</v>
      </c>
      <c r="X42" s="282" t="s">
        <v>1838</v>
      </c>
      <c r="Y42" s="282" t="s">
        <v>949</v>
      </c>
      <c r="Z42" s="282" t="s">
        <v>949</v>
      </c>
      <c r="AA42" s="282" t="s">
        <v>949</v>
      </c>
      <c r="AB42" s="282" t="s">
        <v>949</v>
      </c>
      <c r="AC42" s="282" t="s">
        <v>1838</v>
      </c>
      <c r="AD42" s="345"/>
      <c r="AE42" s="345"/>
      <c r="AF42" s="345"/>
      <c r="AG42" s="346"/>
      <c r="AH42" s="372"/>
    </row>
    <row r="43" spans="1:34" s="175" customFormat="1" x14ac:dyDescent="0.25">
      <c r="A43" s="343" t="s">
        <v>112</v>
      </c>
      <c r="B43" s="347" t="s">
        <v>107</v>
      </c>
      <c r="C43" s="344"/>
      <c r="D43" s="344"/>
      <c r="E43" s="344"/>
      <c r="F43" s="344"/>
      <c r="G43" s="344"/>
      <c r="H43" s="344"/>
      <c r="I43" s="344"/>
      <c r="J43" s="344"/>
      <c r="K43" s="345"/>
      <c r="L43" s="282"/>
      <c r="M43" s="344"/>
      <c r="N43" s="344"/>
      <c r="O43" s="344"/>
      <c r="P43" s="344"/>
      <c r="Q43" s="344"/>
      <c r="R43" s="344"/>
      <c r="S43" s="344"/>
      <c r="T43" s="344"/>
      <c r="U43" s="344"/>
      <c r="V43" s="344"/>
      <c r="W43" s="344"/>
      <c r="X43" s="344"/>
      <c r="Y43" s="344"/>
      <c r="Z43" s="344"/>
      <c r="AA43" s="344"/>
      <c r="AB43" s="344"/>
      <c r="AC43" s="344"/>
      <c r="AD43" s="345"/>
      <c r="AE43" s="345"/>
      <c r="AF43" s="345"/>
      <c r="AG43" s="346"/>
      <c r="AH43" s="372"/>
    </row>
    <row r="44" spans="1:34" s="175" customFormat="1" x14ac:dyDescent="0.25">
      <c r="A44" s="343" t="s">
        <v>113</v>
      </c>
      <c r="B44" s="347" t="s">
        <v>108</v>
      </c>
      <c r="C44" s="344"/>
      <c r="D44" s="344"/>
      <c r="E44" s="344"/>
      <c r="F44" s="344"/>
      <c r="G44" s="344"/>
      <c r="H44" s="344"/>
      <c r="I44" s="344"/>
      <c r="J44" s="344"/>
      <c r="K44" s="345"/>
      <c r="L44" s="282"/>
      <c r="M44" s="344"/>
      <c r="N44" s="344"/>
      <c r="O44" s="344"/>
      <c r="P44" s="344"/>
      <c r="Q44" s="344"/>
      <c r="R44" s="344"/>
      <c r="S44" s="344"/>
      <c r="T44" s="344"/>
      <c r="U44" s="344"/>
      <c r="V44" s="344"/>
      <c r="W44" s="344"/>
      <c r="X44" s="344"/>
      <c r="Y44" s="344"/>
      <c r="Z44" s="344"/>
      <c r="AA44" s="344"/>
      <c r="AB44" s="344"/>
      <c r="AC44" s="344"/>
      <c r="AD44" s="345"/>
      <c r="AE44" s="345"/>
      <c r="AF44" s="345"/>
      <c r="AG44" s="346"/>
      <c r="AH44" s="372"/>
    </row>
    <row r="45" spans="1:34" s="175" customFormat="1" x14ac:dyDescent="0.25">
      <c r="A45" s="343" t="s">
        <v>114</v>
      </c>
      <c r="B45" s="347" t="s">
        <v>109</v>
      </c>
      <c r="C45" s="344"/>
      <c r="D45" s="344"/>
      <c r="E45" s="344"/>
      <c r="F45" s="344"/>
      <c r="G45" s="344"/>
      <c r="H45" s="344"/>
      <c r="I45" s="344"/>
      <c r="J45" s="344"/>
      <c r="K45" s="345"/>
      <c r="L45" s="282"/>
      <c r="M45" s="344"/>
      <c r="N45" s="344"/>
      <c r="O45" s="344"/>
      <c r="P45" s="344"/>
      <c r="Q45" s="344"/>
      <c r="R45" s="344"/>
      <c r="S45" s="344"/>
      <c r="T45" s="344"/>
      <c r="U45" s="344"/>
      <c r="V45" s="344"/>
      <c r="W45" s="344"/>
      <c r="X45" s="344"/>
      <c r="Y45" s="344"/>
      <c r="Z45" s="344"/>
      <c r="AA45" s="344"/>
      <c r="AB45" s="344"/>
      <c r="AC45" s="344"/>
      <c r="AD45" s="345"/>
      <c r="AE45" s="345"/>
      <c r="AF45" s="345"/>
      <c r="AG45" s="346"/>
      <c r="AH45" s="372"/>
    </row>
    <row r="46" spans="1:34" s="175" customFormat="1" x14ac:dyDescent="0.25">
      <c r="A46" s="343" t="s">
        <v>115</v>
      </c>
      <c r="B46" s="344" t="s">
        <v>116</v>
      </c>
      <c r="C46" s="344"/>
      <c r="D46" s="344"/>
      <c r="E46" s="344"/>
      <c r="F46" s="344"/>
      <c r="G46" s="344"/>
      <c r="H46" s="344"/>
      <c r="I46" s="344"/>
      <c r="J46" s="344"/>
      <c r="K46" s="345"/>
      <c r="L46" s="282"/>
      <c r="M46" s="344"/>
      <c r="N46" s="344"/>
      <c r="O46" s="344"/>
      <c r="P46" s="344"/>
      <c r="Q46" s="344"/>
      <c r="R46" s="344"/>
      <c r="S46" s="344"/>
      <c r="T46" s="344"/>
      <c r="U46" s="344"/>
      <c r="V46" s="344"/>
      <c r="W46" s="344"/>
      <c r="X46" s="344"/>
      <c r="Y46" s="344"/>
      <c r="Z46" s="344"/>
      <c r="AA46" s="344"/>
      <c r="AB46" s="344"/>
      <c r="AC46" s="344"/>
      <c r="AD46" s="345"/>
      <c r="AE46" s="345"/>
      <c r="AF46" s="345"/>
      <c r="AG46" s="346"/>
      <c r="AH46" s="372"/>
    </row>
    <row r="47" spans="1:34" s="175" customFormat="1" ht="45" x14ac:dyDescent="0.25">
      <c r="A47" s="343" t="s">
        <v>118</v>
      </c>
      <c r="B47" s="344" t="s">
        <v>1107</v>
      </c>
      <c r="C47" s="344"/>
      <c r="D47" s="344" t="s">
        <v>3251</v>
      </c>
      <c r="E47" s="344"/>
      <c r="F47" s="344"/>
      <c r="G47" s="344"/>
      <c r="H47" s="344"/>
      <c r="I47" s="344"/>
      <c r="J47" s="344"/>
      <c r="K47" s="345"/>
      <c r="L47" s="282"/>
      <c r="M47" s="344"/>
      <c r="N47" s="344"/>
      <c r="O47" s="344"/>
      <c r="P47" s="344"/>
      <c r="Q47" s="344"/>
      <c r="R47" s="344"/>
      <c r="S47" s="344"/>
      <c r="T47" s="344"/>
      <c r="U47" s="344"/>
      <c r="V47" s="344"/>
      <c r="W47" s="344"/>
      <c r="X47" s="344"/>
      <c r="Y47" s="344"/>
      <c r="Z47" s="344"/>
      <c r="AA47" s="344"/>
      <c r="AB47" s="344"/>
      <c r="AC47" s="344"/>
      <c r="AD47" s="345"/>
      <c r="AE47" s="345"/>
      <c r="AF47" s="345"/>
      <c r="AG47" s="346"/>
      <c r="AH47" s="372"/>
    </row>
    <row r="48" spans="1:34" s="175" customFormat="1" ht="177.75" customHeight="1" x14ac:dyDescent="0.25">
      <c r="A48" s="343" t="s">
        <v>344</v>
      </c>
      <c r="B48" s="344"/>
      <c r="C48" s="344"/>
      <c r="D48" s="344" t="s">
        <v>342</v>
      </c>
      <c r="E48" s="344" t="s">
        <v>1108</v>
      </c>
      <c r="F48" s="344"/>
      <c r="G48" s="344" t="s">
        <v>1109</v>
      </c>
      <c r="H48" s="344" t="s">
        <v>1110</v>
      </c>
      <c r="I48" s="344" t="s">
        <v>1027</v>
      </c>
      <c r="J48" s="344" t="s">
        <v>1014</v>
      </c>
      <c r="K48" s="345">
        <v>4</v>
      </c>
      <c r="L48" s="282" t="s">
        <v>949</v>
      </c>
      <c r="M48" s="344" t="s">
        <v>950</v>
      </c>
      <c r="N48" s="344" t="s">
        <v>1111</v>
      </c>
      <c r="O48" s="282" t="s">
        <v>3161</v>
      </c>
      <c r="P48" s="282" t="s">
        <v>3158</v>
      </c>
      <c r="Q48" s="282" t="s">
        <v>1838</v>
      </c>
      <c r="R48" s="282" t="s">
        <v>1838</v>
      </c>
      <c r="S48" s="282" t="s">
        <v>949</v>
      </c>
      <c r="T48" s="282" t="s">
        <v>949</v>
      </c>
      <c r="U48" s="282" t="s">
        <v>949</v>
      </c>
      <c r="V48" s="282" t="s">
        <v>1838</v>
      </c>
      <c r="W48" s="344" t="s">
        <v>1112</v>
      </c>
      <c r="X48" s="282" t="s">
        <v>1838</v>
      </c>
      <c r="Y48" s="282" t="s">
        <v>949</v>
      </c>
      <c r="Z48" s="282" t="s">
        <v>949</v>
      </c>
      <c r="AA48" s="282" t="s">
        <v>3179</v>
      </c>
      <c r="AB48" s="282" t="s">
        <v>949</v>
      </c>
      <c r="AC48" s="282" t="s">
        <v>3180</v>
      </c>
      <c r="AD48" s="301"/>
      <c r="AE48" s="301"/>
      <c r="AF48" s="301"/>
      <c r="AG48" s="346"/>
      <c r="AH48" s="372"/>
    </row>
    <row r="49" spans="1:34" s="175" customFormat="1" ht="168.75" customHeight="1" x14ac:dyDescent="0.25">
      <c r="A49" s="343" t="s">
        <v>345</v>
      </c>
      <c r="B49" s="344"/>
      <c r="C49" s="344"/>
      <c r="D49" s="344" t="s">
        <v>343</v>
      </c>
      <c r="E49" s="344" t="s">
        <v>1113</v>
      </c>
      <c r="F49" s="344"/>
      <c r="G49" s="344" t="s">
        <v>1114</v>
      </c>
      <c r="H49" s="344" t="s">
        <v>1110</v>
      </c>
      <c r="I49" s="344" t="s">
        <v>1027</v>
      </c>
      <c r="J49" s="344" t="s">
        <v>1014</v>
      </c>
      <c r="K49" s="345">
        <v>4</v>
      </c>
      <c r="L49" s="282" t="s">
        <v>949</v>
      </c>
      <c r="M49" s="344" t="s">
        <v>950</v>
      </c>
      <c r="N49" s="344" t="s">
        <v>1111</v>
      </c>
      <c r="O49" s="282" t="s">
        <v>3161</v>
      </c>
      <c r="P49" s="282" t="s">
        <v>3158</v>
      </c>
      <c r="Q49" s="282" t="s">
        <v>1838</v>
      </c>
      <c r="R49" s="282" t="s">
        <v>1838</v>
      </c>
      <c r="S49" s="282" t="s">
        <v>949</v>
      </c>
      <c r="T49" s="282" t="s">
        <v>949</v>
      </c>
      <c r="U49" s="282" t="s">
        <v>949</v>
      </c>
      <c r="V49" s="282" t="s">
        <v>1838</v>
      </c>
      <c r="W49" s="344" t="s">
        <v>1112</v>
      </c>
      <c r="X49" s="282" t="s">
        <v>1838</v>
      </c>
      <c r="Y49" s="282" t="s">
        <v>949</v>
      </c>
      <c r="Z49" s="282" t="s">
        <v>949</v>
      </c>
      <c r="AA49" s="282" t="s">
        <v>3179</v>
      </c>
      <c r="AB49" s="282" t="s">
        <v>949</v>
      </c>
      <c r="AC49" s="282" t="s">
        <v>3180</v>
      </c>
      <c r="AD49" s="301"/>
      <c r="AE49" s="301"/>
      <c r="AF49" s="301"/>
      <c r="AG49" s="346"/>
      <c r="AH49" s="372"/>
    </row>
    <row r="50" spans="1:34" s="175" customFormat="1" ht="168.75" customHeight="1" x14ac:dyDescent="0.25">
      <c r="A50" s="343" t="s">
        <v>346</v>
      </c>
      <c r="B50" s="344"/>
      <c r="C50" s="344"/>
      <c r="D50" s="344" t="s">
        <v>1115</v>
      </c>
      <c r="E50" s="344" t="s">
        <v>1116</v>
      </c>
      <c r="F50" s="344"/>
      <c r="G50" s="344" t="s">
        <v>1114</v>
      </c>
      <c r="H50" s="344" t="s">
        <v>1110</v>
      </c>
      <c r="I50" s="344" t="s">
        <v>1027</v>
      </c>
      <c r="J50" s="344" t="s">
        <v>1014</v>
      </c>
      <c r="K50" s="345">
        <v>4</v>
      </c>
      <c r="L50" s="282" t="s">
        <v>949</v>
      </c>
      <c r="M50" s="344" t="s">
        <v>950</v>
      </c>
      <c r="N50" s="344" t="s">
        <v>1111</v>
      </c>
      <c r="O50" s="282" t="s">
        <v>3161</v>
      </c>
      <c r="P50" s="282" t="s">
        <v>3158</v>
      </c>
      <c r="Q50" s="282" t="s">
        <v>1838</v>
      </c>
      <c r="R50" s="282" t="s">
        <v>1838</v>
      </c>
      <c r="S50" s="282" t="s">
        <v>949</v>
      </c>
      <c r="T50" s="282" t="s">
        <v>949</v>
      </c>
      <c r="U50" s="282" t="s">
        <v>949</v>
      </c>
      <c r="V50" s="282" t="s">
        <v>1838</v>
      </c>
      <c r="W50" s="344" t="s">
        <v>1112</v>
      </c>
      <c r="X50" s="282" t="s">
        <v>1838</v>
      </c>
      <c r="Y50" s="282" t="s">
        <v>949</v>
      </c>
      <c r="Z50" s="282" t="s">
        <v>949</v>
      </c>
      <c r="AA50" s="282" t="s">
        <v>3179</v>
      </c>
      <c r="AB50" s="282" t="s">
        <v>949</v>
      </c>
      <c r="AC50" s="282" t="s">
        <v>3180</v>
      </c>
      <c r="AD50" s="301"/>
      <c r="AE50" s="301"/>
      <c r="AF50" s="301"/>
      <c r="AG50" s="346"/>
      <c r="AH50" s="372"/>
    </row>
    <row r="51" spans="1:34" s="175" customFormat="1" ht="45" x14ac:dyDescent="0.25">
      <c r="A51" s="343" t="s">
        <v>1566</v>
      </c>
      <c r="C51" s="344"/>
      <c r="D51" s="344" t="s">
        <v>1687</v>
      </c>
      <c r="E51" s="344"/>
      <c r="F51" s="344"/>
      <c r="G51" s="344" t="s">
        <v>2205</v>
      </c>
      <c r="H51" s="344" t="s">
        <v>2206</v>
      </c>
      <c r="I51" s="344" t="s">
        <v>974</v>
      </c>
      <c r="J51" s="344" t="s">
        <v>1014</v>
      </c>
      <c r="K51" s="345">
        <v>4</v>
      </c>
      <c r="L51" s="282" t="s">
        <v>949</v>
      </c>
      <c r="M51" s="344" t="s">
        <v>950</v>
      </c>
      <c r="N51" s="344" t="s">
        <v>2207</v>
      </c>
      <c r="O51" s="282" t="s">
        <v>3181</v>
      </c>
      <c r="P51" s="282" t="s">
        <v>3158</v>
      </c>
      <c r="Q51" s="282" t="s">
        <v>1838</v>
      </c>
      <c r="R51" s="282" t="s">
        <v>1838</v>
      </c>
      <c r="S51" s="282" t="s">
        <v>949</v>
      </c>
      <c r="T51" s="282" t="s">
        <v>949</v>
      </c>
      <c r="U51" s="282" t="s">
        <v>949</v>
      </c>
      <c r="V51" s="282" t="s">
        <v>1838</v>
      </c>
      <c r="W51" s="344"/>
      <c r="X51" s="282" t="s">
        <v>1838</v>
      </c>
      <c r="Y51" s="282" t="s">
        <v>949</v>
      </c>
      <c r="Z51" s="282" t="s">
        <v>949</v>
      </c>
      <c r="AA51" s="282" t="s">
        <v>3179</v>
      </c>
      <c r="AB51" s="282" t="s">
        <v>949</v>
      </c>
      <c r="AC51" s="282"/>
      <c r="AD51" s="301"/>
      <c r="AE51" s="301"/>
      <c r="AF51" s="301"/>
      <c r="AG51" s="346" t="s">
        <v>2208</v>
      </c>
      <c r="AH51" s="372"/>
    </row>
    <row r="52" spans="1:34" s="175" customFormat="1" x14ac:dyDescent="0.25">
      <c r="A52" s="343" t="s">
        <v>119</v>
      </c>
      <c r="B52" s="344" t="s">
        <v>92</v>
      </c>
      <c r="C52" s="344"/>
      <c r="D52" s="344"/>
      <c r="E52" s="344"/>
      <c r="F52" s="344"/>
      <c r="G52" s="344"/>
      <c r="H52" s="344"/>
      <c r="I52" s="344"/>
      <c r="J52" s="344"/>
      <c r="K52" s="345"/>
      <c r="L52" s="282"/>
      <c r="M52" s="344"/>
      <c r="N52" s="344"/>
      <c r="O52" s="282"/>
      <c r="P52" s="282"/>
      <c r="Q52" s="282"/>
      <c r="R52" s="282"/>
      <c r="S52" s="282"/>
      <c r="T52" s="282"/>
      <c r="U52" s="282"/>
      <c r="V52" s="282"/>
      <c r="W52" s="344"/>
      <c r="X52" s="282"/>
      <c r="Y52" s="282"/>
      <c r="Z52" s="282"/>
      <c r="AA52" s="282"/>
      <c r="AB52" s="282"/>
      <c r="AC52" s="282"/>
      <c r="AD52" s="301"/>
      <c r="AE52" s="301"/>
      <c r="AF52" s="301"/>
      <c r="AG52" s="346"/>
      <c r="AH52" s="372"/>
    </row>
    <row r="53" spans="1:34" s="175" customFormat="1" x14ac:dyDescent="0.25">
      <c r="A53" s="343" t="s">
        <v>124</v>
      </c>
      <c r="B53" s="344" t="s">
        <v>120</v>
      </c>
      <c r="C53" s="344"/>
      <c r="D53" s="344"/>
      <c r="E53" s="344"/>
      <c r="F53" s="344"/>
      <c r="G53" s="344"/>
      <c r="H53" s="344"/>
      <c r="I53" s="344"/>
      <c r="J53" s="344"/>
      <c r="K53" s="345"/>
      <c r="L53" s="282"/>
      <c r="M53" s="344"/>
      <c r="N53" s="344"/>
      <c r="O53" s="282"/>
      <c r="P53" s="282"/>
      <c r="Q53" s="282"/>
      <c r="R53" s="282"/>
      <c r="S53" s="282"/>
      <c r="T53" s="282"/>
      <c r="U53" s="282"/>
      <c r="V53" s="282"/>
      <c r="W53" s="344"/>
      <c r="X53" s="282"/>
      <c r="Y53" s="282"/>
      <c r="Z53" s="282"/>
      <c r="AA53" s="282"/>
      <c r="AB53" s="282"/>
      <c r="AC53" s="282"/>
      <c r="AD53" s="301"/>
      <c r="AE53" s="301"/>
      <c r="AF53" s="301"/>
      <c r="AG53" s="346"/>
      <c r="AH53" s="372"/>
    </row>
    <row r="54" spans="1:34" s="175" customFormat="1" x14ac:dyDescent="0.25">
      <c r="A54" s="343" t="s">
        <v>125</v>
      </c>
      <c r="B54" s="344" t="s">
        <v>122</v>
      </c>
      <c r="C54" s="344"/>
      <c r="D54" s="344"/>
      <c r="E54" s="344"/>
      <c r="F54" s="344"/>
      <c r="G54" s="344"/>
      <c r="H54" s="344"/>
      <c r="I54" s="344"/>
      <c r="J54" s="344"/>
      <c r="K54" s="345"/>
      <c r="L54" s="282"/>
      <c r="M54" s="344"/>
      <c r="N54" s="344"/>
      <c r="O54" s="282"/>
      <c r="P54" s="282"/>
      <c r="Q54" s="282"/>
      <c r="R54" s="282"/>
      <c r="S54" s="282"/>
      <c r="T54" s="282"/>
      <c r="U54" s="282"/>
      <c r="V54" s="282"/>
      <c r="W54" s="344"/>
      <c r="X54" s="282"/>
      <c r="Y54" s="282"/>
      <c r="Z54" s="282"/>
      <c r="AA54" s="282"/>
      <c r="AB54" s="282"/>
      <c r="AC54" s="282"/>
      <c r="AD54" s="301"/>
      <c r="AE54" s="301"/>
      <c r="AF54" s="301"/>
      <c r="AG54" s="346"/>
      <c r="AH54" s="372"/>
    </row>
    <row r="55" spans="1:34" s="175" customFormat="1" x14ac:dyDescent="0.25">
      <c r="A55" s="343" t="s">
        <v>128</v>
      </c>
      <c r="B55" s="344" t="s">
        <v>127</v>
      </c>
      <c r="C55" s="344"/>
      <c r="D55" s="344"/>
      <c r="E55" s="344"/>
      <c r="F55" s="344"/>
      <c r="G55" s="344"/>
      <c r="H55" s="344"/>
      <c r="I55" s="344"/>
      <c r="J55" s="344"/>
      <c r="K55" s="345"/>
      <c r="L55" s="282"/>
      <c r="M55" s="344"/>
      <c r="N55" s="344"/>
      <c r="O55" s="282"/>
      <c r="P55" s="282"/>
      <c r="Q55" s="282"/>
      <c r="R55" s="282"/>
      <c r="S55" s="282"/>
      <c r="T55" s="282"/>
      <c r="U55" s="282"/>
      <c r="V55" s="282"/>
      <c r="W55" s="344"/>
      <c r="X55" s="282"/>
      <c r="Y55" s="282"/>
      <c r="Z55" s="282"/>
      <c r="AA55" s="282"/>
      <c r="AB55" s="282"/>
      <c r="AC55" s="282"/>
      <c r="AD55" s="301"/>
      <c r="AE55" s="301"/>
      <c r="AF55" s="301"/>
      <c r="AG55" s="346"/>
      <c r="AH55" s="372"/>
    </row>
    <row r="56" spans="1:34" s="175" customFormat="1" ht="105" x14ac:dyDescent="0.25">
      <c r="A56" s="343" t="s">
        <v>351</v>
      </c>
      <c r="B56" s="344"/>
      <c r="C56" s="344"/>
      <c r="D56" s="344" t="s">
        <v>1117</v>
      </c>
      <c r="E56" s="344" t="s">
        <v>1118</v>
      </c>
      <c r="F56" s="344"/>
      <c r="G56" s="344" t="s">
        <v>1119</v>
      </c>
      <c r="H56" s="344" t="s">
        <v>1120</v>
      </c>
      <c r="I56" s="344" t="s">
        <v>1027</v>
      </c>
      <c r="J56" s="344" t="s">
        <v>1014</v>
      </c>
      <c r="K56" s="345">
        <v>4</v>
      </c>
      <c r="L56" s="282" t="s">
        <v>949</v>
      </c>
      <c r="M56" s="344" t="s">
        <v>950</v>
      </c>
      <c r="N56" s="344" t="s">
        <v>1121</v>
      </c>
      <c r="O56" s="282" t="s">
        <v>3157</v>
      </c>
      <c r="P56" s="282" t="s">
        <v>3158</v>
      </c>
      <c r="Q56" s="282" t="s">
        <v>1838</v>
      </c>
      <c r="R56" s="282" t="s">
        <v>1838</v>
      </c>
      <c r="S56" s="282" t="s">
        <v>949</v>
      </c>
      <c r="T56" s="282" t="s">
        <v>949</v>
      </c>
      <c r="U56" s="282" t="s">
        <v>949</v>
      </c>
      <c r="V56" s="282" t="s">
        <v>1838</v>
      </c>
      <c r="W56" s="344" t="s">
        <v>1122</v>
      </c>
      <c r="X56" s="282" t="s">
        <v>1838</v>
      </c>
      <c r="Y56" s="282" t="s">
        <v>949</v>
      </c>
      <c r="Z56" s="282" t="s">
        <v>949</v>
      </c>
      <c r="AA56" s="282" t="s">
        <v>3179</v>
      </c>
      <c r="AB56" s="282" t="s">
        <v>949</v>
      </c>
      <c r="AC56" s="282" t="s">
        <v>3182</v>
      </c>
      <c r="AD56" s="301"/>
      <c r="AE56" s="301"/>
      <c r="AF56" s="301"/>
      <c r="AG56" s="346"/>
      <c r="AH56" s="372"/>
    </row>
    <row r="57" spans="1:34" s="175" customFormat="1" ht="105" x14ac:dyDescent="0.25">
      <c r="A57" s="343" t="s">
        <v>1123</v>
      </c>
      <c r="B57" s="344"/>
      <c r="C57" s="344"/>
      <c r="D57" s="344" t="s">
        <v>343</v>
      </c>
      <c r="E57" s="344" t="s">
        <v>1124</v>
      </c>
      <c r="F57" s="344"/>
      <c r="G57" s="344" t="s">
        <v>1119</v>
      </c>
      <c r="H57" s="344" t="s">
        <v>1120</v>
      </c>
      <c r="I57" s="344" t="s">
        <v>1027</v>
      </c>
      <c r="J57" s="344" t="s">
        <v>1014</v>
      </c>
      <c r="K57" s="345">
        <v>4</v>
      </c>
      <c r="L57" s="282" t="s">
        <v>949</v>
      </c>
      <c r="M57" s="344" t="s">
        <v>950</v>
      </c>
      <c r="N57" s="344" t="s">
        <v>1121</v>
      </c>
      <c r="O57" s="282" t="s">
        <v>3157</v>
      </c>
      <c r="P57" s="282" t="s">
        <v>3158</v>
      </c>
      <c r="Q57" s="282" t="s">
        <v>1838</v>
      </c>
      <c r="R57" s="282" t="s">
        <v>1838</v>
      </c>
      <c r="S57" s="282" t="s">
        <v>949</v>
      </c>
      <c r="T57" s="282" t="s">
        <v>949</v>
      </c>
      <c r="U57" s="282" t="s">
        <v>949</v>
      </c>
      <c r="V57" s="282" t="s">
        <v>1838</v>
      </c>
      <c r="W57" s="344" t="s">
        <v>1122</v>
      </c>
      <c r="X57" s="282" t="s">
        <v>1838</v>
      </c>
      <c r="Y57" s="282" t="s">
        <v>949</v>
      </c>
      <c r="Z57" s="282" t="s">
        <v>949</v>
      </c>
      <c r="AA57" s="282" t="s">
        <v>3179</v>
      </c>
      <c r="AB57" s="282" t="s">
        <v>949</v>
      </c>
      <c r="AC57" s="282" t="s">
        <v>3182</v>
      </c>
      <c r="AD57" s="301"/>
      <c r="AE57" s="301"/>
      <c r="AF57" s="301"/>
      <c r="AG57" s="346"/>
      <c r="AH57" s="372"/>
    </row>
    <row r="58" spans="1:34" s="175" customFormat="1" x14ac:dyDescent="0.25">
      <c r="A58" s="343" t="s">
        <v>129</v>
      </c>
      <c r="B58" s="344" t="s">
        <v>1125</v>
      </c>
      <c r="C58" s="344"/>
      <c r="D58" s="344"/>
      <c r="E58" s="344"/>
      <c r="F58" s="344"/>
      <c r="G58" s="344"/>
      <c r="H58" s="344"/>
      <c r="I58" s="344"/>
      <c r="J58" s="344"/>
      <c r="K58" s="345"/>
      <c r="L58" s="282"/>
      <c r="M58" s="344"/>
      <c r="N58" s="344"/>
      <c r="O58" s="282"/>
      <c r="P58" s="282"/>
      <c r="Q58" s="282"/>
      <c r="R58" s="282"/>
      <c r="S58" s="282"/>
      <c r="T58" s="282"/>
      <c r="U58" s="282"/>
      <c r="V58" s="282"/>
      <c r="W58" s="344"/>
      <c r="X58" s="282"/>
      <c r="Y58" s="282"/>
      <c r="Z58" s="282"/>
      <c r="AA58" s="282"/>
      <c r="AB58" s="282"/>
      <c r="AC58" s="282"/>
      <c r="AD58" s="301"/>
      <c r="AE58" s="301"/>
      <c r="AF58" s="301"/>
      <c r="AG58" s="346"/>
      <c r="AH58" s="372"/>
    </row>
    <row r="59" spans="1:34" s="174" customFormat="1" ht="30" x14ac:dyDescent="0.25">
      <c r="A59" s="343" t="s">
        <v>359</v>
      </c>
      <c r="B59" s="344"/>
      <c r="C59" s="344"/>
      <c r="D59" s="344" t="s">
        <v>342</v>
      </c>
      <c r="E59" s="344" t="s">
        <v>1126</v>
      </c>
      <c r="F59" s="344"/>
      <c r="G59" s="344" t="s">
        <v>1127</v>
      </c>
      <c r="H59" s="344" t="s">
        <v>1128</v>
      </c>
      <c r="I59" s="344" t="s">
        <v>1027</v>
      </c>
      <c r="J59" s="344" t="s">
        <v>1014</v>
      </c>
      <c r="K59" s="345">
        <v>4</v>
      </c>
      <c r="L59" s="282" t="s">
        <v>949</v>
      </c>
      <c r="M59" s="344" t="s">
        <v>1129</v>
      </c>
      <c r="N59" s="344" t="s">
        <v>1014</v>
      </c>
      <c r="O59" s="282" t="s">
        <v>949</v>
      </c>
      <c r="P59" s="282" t="s">
        <v>949</v>
      </c>
      <c r="Q59" s="282" t="s">
        <v>949</v>
      </c>
      <c r="R59" s="282" t="s">
        <v>949</v>
      </c>
      <c r="S59" s="282" t="s">
        <v>949</v>
      </c>
      <c r="T59" s="282" t="s">
        <v>949</v>
      </c>
      <c r="U59" s="282" t="s">
        <v>949</v>
      </c>
      <c r="V59" s="282" t="s">
        <v>949</v>
      </c>
      <c r="W59" s="282" t="s">
        <v>949</v>
      </c>
      <c r="X59" s="282" t="s">
        <v>949</v>
      </c>
      <c r="Y59" s="282" t="s">
        <v>949</v>
      </c>
      <c r="Z59" s="282" t="s">
        <v>949</v>
      </c>
      <c r="AA59" s="282" t="s">
        <v>949</v>
      </c>
      <c r="AB59" s="282" t="s">
        <v>949</v>
      </c>
      <c r="AC59" s="282" t="s">
        <v>949</v>
      </c>
      <c r="AD59" s="301"/>
      <c r="AE59" s="301"/>
      <c r="AF59" s="301"/>
      <c r="AG59" s="346"/>
      <c r="AH59" s="372"/>
    </row>
    <row r="60" spans="1:34" s="174" customFormat="1" ht="45" x14ac:dyDescent="0.25">
      <c r="A60" s="343" t="s">
        <v>360</v>
      </c>
      <c r="B60" s="344"/>
      <c r="C60" s="344"/>
      <c r="D60" s="344" t="s">
        <v>343</v>
      </c>
      <c r="E60" s="344" t="s">
        <v>1130</v>
      </c>
      <c r="F60" s="344"/>
      <c r="G60" s="344" t="s">
        <v>1131</v>
      </c>
      <c r="H60" s="344" t="s">
        <v>1128</v>
      </c>
      <c r="I60" s="344" t="s">
        <v>1027</v>
      </c>
      <c r="J60" s="344" t="s">
        <v>1014</v>
      </c>
      <c r="K60" s="345">
        <v>4</v>
      </c>
      <c r="L60" s="282" t="s">
        <v>949</v>
      </c>
      <c r="M60" s="344" t="s">
        <v>1129</v>
      </c>
      <c r="N60" s="344" t="s">
        <v>1014</v>
      </c>
      <c r="O60" s="282" t="s">
        <v>949</v>
      </c>
      <c r="P60" s="282" t="s">
        <v>949</v>
      </c>
      <c r="Q60" s="282" t="s">
        <v>949</v>
      </c>
      <c r="R60" s="282" t="s">
        <v>949</v>
      </c>
      <c r="S60" s="282" t="s">
        <v>949</v>
      </c>
      <c r="T60" s="282" t="s">
        <v>949</v>
      </c>
      <c r="U60" s="282" t="s">
        <v>949</v>
      </c>
      <c r="V60" s="282" t="s">
        <v>949</v>
      </c>
      <c r="W60" s="282" t="s">
        <v>949</v>
      </c>
      <c r="X60" s="282" t="s">
        <v>949</v>
      </c>
      <c r="Y60" s="282" t="s">
        <v>949</v>
      </c>
      <c r="Z60" s="282" t="s">
        <v>949</v>
      </c>
      <c r="AA60" s="282" t="s">
        <v>949</v>
      </c>
      <c r="AB60" s="282" t="s">
        <v>949</v>
      </c>
      <c r="AC60" s="282" t="s">
        <v>949</v>
      </c>
      <c r="AD60" s="301"/>
      <c r="AE60" s="301"/>
      <c r="AF60" s="301"/>
      <c r="AG60" s="346"/>
      <c r="AH60" s="372"/>
    </row>
    <row r="61" spans="1:34" s="175" customFormat="1" x14ac:dyDescent="0.25">
      <c r="A61" s="343" t="s">
        <v>126</v>
      </c>
      <c r="B61" s="344" t="s">
        <v>123</v>
      </c>
      <c r="C61" s="344"/>
      <c r="D61" s="344"/>
      <c r="E61" s="344"/>
      <c r="F61" s="344"/>
      <c r="G61" s="344"/>
      <c r="H61" s="344"/>
      <c r="I61" s="344"/>
      <c r="J61" s="344"/>
      <c r="K61" s="345"/>
      <c r="L61" s="282"/>
      <c r="M61" s="344"/>
      <c r="N61" s="344"/>
      <c r="O61" s="282"/>
      <c r="P61" s="282"/>
      <c r="Q61" s="282"/>
      <c r="R61" s="282"/>
      <c r="S61" s="282"/>
      <c r="T61" s="282"/>
      <c r="U61" s="282"/>
      <c r="V61" s="282"/>
      <c r="W61" s="344"/>
      <c r="X61" s="282"/>
      <c r="Y61" s="282"/>
      <c r="Z61" s="282"/>
      <c r="AA61" s="282"/>
      <c r="AB61" s="282"/>
      <c r="AC61" s="282"/>
      <c r="AD61" s="301"/>
      <c r="AE61" s="301"/>
      <c r="AF61" s="301"/>
      <c r="AG61" s="346"/>
      <c r="AH61" s="372"/>
    </row>
    <row r="62" spans="1:34" s="175" customFormat="1" x14ac:dyDescent="0.25">
      <c r="A62" s="343" t="s">
        <v>130</v>
      </c>
      <c r="B62" s="344" t="s">
        <v>127</v>
      </c>
      <c r="C62" s="344"/>
      <c r="D62" s="344"/>
      <c r="E62" s="344"/>
      <c r="F62" s="344"/>
      <c r="G62" s="344"/>
      <c r="H62" s="344"/>
      <c r="I62" s="344"/>
      <c r="J62" s="344"/>
      <c r="K62" s="345"/>
      <c r="L62" s="282"/>
      <c r="M62" s="344"/>
      <c r="N62" s="344"/>
      <c r="O62" s="282"/>
      <c r="P62" s="282"/>
      <c r="Q62" s="282"/>
      <c r="R62" s="282"/>
      <c r="S62" s="282"/>
      <c r="T62" s="282"/>
      <c r="U62" s="282"/>
      <c r="V62" s="282"/>
      <c r="W62" s="344"/>
      <c r="X62" s="282"/>
      <c r="Y62" s="282"/>
      <c r="Z62" s="282"/>
      <c r="AA62" s="282"/>
      <c r="AB62" s="282"/>
      <c r="AC62" s="282"/>
      <c r="AD62" s="301"/>
      <c r="AE62" s="301"/>
      <c r="AF62" s="301"/>
      <c r="AG62" s="346"/>
      <c r="AH62" s="372"/>
    </row>
    <row r="63" spans="1:34" s="175" customFormat="1" ht="135" x14ac:dyDescent="0.25">
      <c r="A63" s="343" t="s">
        <v>352</v>
      </c>
      <c r="B63" s="344"/>
      <c r="C63" s="344"/>
      <c r="D63" s="344" t="s">
        <v>1117</v>
      </c>
      <c r="E63" s="344" t="s">
        <v>1118</v>
      </c>
      <c r="F63" s="344"/>
      <c r="G63" s="344" t="s">
        <v>1119</v>
      </c>
      <c r="H63" s="344" t="s">
        <v>3252</v>
      </c>
      <c r="I63" s="344" t="s">
        <v>1027</v>
      </c>
      <c r="J63" s="344" t="s">
        <v>1014</v>
      </c>
      <c r="K63" s="345">
        <v>4</v>
      </c>
      <c r="L63" s="282" t="s">
        <v>949</v>
      </c>
      <c r="M63" s="344" t="s">
        <v>950</v>
      </c>
      <c r="N63" s="344" t="s">
        <v>1133</v>
      </c>
      <c r="O63" s="282" t="s">
        <v>3157</v>
      </c>
      <c r="P63" s="282" t="s">
        <v>3158</v>
      </c>
      <c r="Q63" s="282" t="s">
        <v>1838</v>
      </c>
      <c r="R63" s="282" t="s">
        <v>1838</v>
      </c>
      <c r="S63" s="282" t="s">
        <v>949</v>
      </c>
      <c r="T63" s="282" t="s">
        <v>949</v>
      </c>
      <c r="U63" s="282" t="s">
        <v>949</v>
      </c>
      <c r="V63" s="282" t="s">
        <v>1838</v>
      </c>
      <c r="W63" s="344" t="s">
        <v>1134</v>
      </c>
      <c r="X63" s="282" t="s">
        <v>1838</v>
      </c>
      <c r="Y63" s="282" t="s">
        <v>949</v>
      </c>
      <c r="Z63" s="282" t="s">
        <v>949</v>
      </c>
      <c r="AA63" s="282" t="s">
        <v>3179</v>
      </c>
      <c r="AB63" s="282" t="s">
        <v>949</v>
      </c>
      <c r="AC63" s="282" t="s">
        <v>3182</v>
      </c>
      <c r="AD63" s="301"/>
      <c r="AE63" s="301"/>
      <c r="AF63" s="301"/>
      <c r="AG63" s="346" t="s">
        <v>3253</v>
      </c>
      <c r="AH63" s="372"/>
    </row>
    <row r="64" spans="1:34" s="175" customFormat="1" ht="105" x14ac:dyDescent="0.25">
      <c r="A64" s="343" t="s">
        <v>1135</v>
      </c>
      <c r="B64" s="344"/>
      <c r="C64" s="344"/>
      <c r="D64" s="344" t="s">
        <v>343</v>
      </c>
      <c r="E64" s="344" t="s">
        <v>1124</v>
      </c>
      <c r="F64" s="344"/>
      <c r="G64" s="344" t="s">
        <v>1119</v>
      </c>
      <c r="H64" s="344" t="s">
        <v>1132</v>
      </c>
      <c r="I64" s="344" t="s">
        <v>1027</v>
      </c>
      <c r="J64" s="344" t="s">
        <v>1014</v>
      </c>
      <c r="K64" s="345">
        <v>4</v>
      </c>
      <c r="L64" s="282" t="s">
        <v>949</v>
      </c>
      <c r="M64" s="344" t="s">
        <v>950</v>
      </c>
      <c r="N64" s="344" t="s">
        <v>1133</v>
      </c>
      <c r="O64" s="282" t="s">
        <v>3157</v>
      </c>
      <c r="P64" s="282" t="s">
        <v>3158</v>
      </c>
      <c r="Q64" s="282" t="s">
        <v>1838</v>
      </c>
      <c r="R64" s="282" t="s">
        <v>1838</v>
      </c>
      <c r="S64" s="282" t="s">
        <v>949</v>
      </c>
      <c r="T64" s="282" t="s">
        <v>949</v>
      </c>
      <c r="U64" s="282" t="s">
        <v>949</v>
      </c>
      <c r="V64" s="282" t="s">
        <v>1838</v>
      </c>
      <c r="W64" s="344" t="s">
        <v>1136</v>
      </c>
      <c r="X64" s="282" t="s">
        <v>1838</v>
      </c>
      <c r="Y64" s="282" t="s">
        <v>949</v>
      </c>
      <c r="Z64" s="282" t="s">
        <v>949</v>
      </c>
      <c r="AA64" s="282" t="s">
        <v>3179</v>
      </c>
      <c r="AB64" s="282" t="s">
        <v>949</v>
      </c>
      <c r="AC64" s="282" t="s">
        <v>3182</v>
      </c>
      <c r="AD64" s="345"/>
      <c r="AE64" s="345"/>
      <c r="AF64" s="345"/>
      <c r="AG64" s="346"/>
      <c r="AH64" s="372"/>
    </row>
    <row r="65" spans="1:34" s="175" customFormat="1" x14ac:dyDescent="0.25">
      <c r="A65" s="343" t="s">
        <v>131</v>
      </c>
      <c r="B65" s="344" t="s">
        <v>1125</v>
      </c>
      <c r="C65" s="344"/>
      <c r="D65" s="344"/>
      <c r="E65" s="344"/>
      <c r="F65" s="344"/>
      <c r="G65" s="344"/>
      <c r="H65" s="344"/>
      <c r="I65" s="344"/>
      <c r="J65" s="344"/>
      <c r="K65" s="345"/>
      <c r="L65" s="282"/>
      <c r="M65" s="344"/>
      <c r="N65" s="344"/>
      <c r="O65" s="344"/>
      <c r="P65" s="344"/>
      <c r="Q65" s="344"/>
      <c r="R65" s="344"/>
      <c r="S65" s="344"/>
      <c r="T65" s="344"/>
      <c r="U65" s="344"/>
      <c r="V65" s="344"/>
      <c r="W65" s="344"/>
      <c r="X65" s="344"/>
      <c r="Y65" s="344"/>
      <c r="Z65" s="344"/>
      <c r="AA65" s="344"/>
      <c r="AB65" s="344"/>
      <c r="AC65" s="344"/>
      <c r="AD65" s="345"/>
      <c r="AE65" s="345"/>
      <c r="AF65" s="345"/>
      <c r="AG65" s="346"/>
      <c r="AH65" s="372"/>
    </row>
    <row r="66" spans="1:34" s="174" customFormat="1" ht="30" x14ac:dyDescent="0.25">
      <c r="A66" s="343" t="s">
        <v>361</v>
      </c>
      <c r="B66" s="344"/>
      <c r="C66" s="344"/>
      <c r="D66" s="344" t="s">
        <v>342</v>
      </c>
      <c r="E66" s="344" t="s">
        <v>1126</v>
      </c>
      <c r="F66" s="344"/>
      <c r="G66" s="344" t="s">
        <v>1127</v>
      </c>
      <c r="H66" s="344" t="s">
        <v>1128</v>
      </c>
      <c r="I66" s="344" t="s">
        <v>1027</v>
      </c>
      <c r="J66" s="344" t="s">
        <v>1014</v>
      </c>
      <c r="K66" s="345">
        <v>4</v>
      </c>
      <c r="L66" s="282" t="s">
        <v>949</v>
      </c>
      <c r="M66" s="344" t="s">
        <v>1129</v>
      </c>
      <c r="N66" s="344" t="s">
        <v>1014</v>
      </c>
      <c r="O66" s="282" t="s">
        <v>949</v>
      </c>
      <c r="P66" s="282" t="s">
        <v>949</v>
      </c>
      <c r="Q66" s="282" t="s">
        <v>949</v>
      </c>
      <c r="R66" s="282" t="s">
        <v>949</v>
      </c>
      <c r="S66" s="282" t="s">
        <v>949</v>
      </c>
      <c r="T66" s="282" t="s">
        <v>949</v>
      </c>
      <c r="U66" s="282" t="s">
        <v>949</v>
      </c>
      <c r="V66" s="282" t="s">
        <v>949</v>
      </c>
      <c r="W66" s="282" t="s">
        <v>949</v>
      </c>
      <c r="X66" s="282" t="s">
        <v>949</v>
      </c>
      <c r="Y66" s="282" t="s">
        <v>949</v>
      </c>
      <c r="Z66" s="282" t="s">
        <v>949</v>
      </c>
      <c r="AA66" s="282" t="s">
        <v>949</v>
      </c>
      <c r="AB66" s="282" t="s">
        <v>949</v>
      </c>
      <c r="AC66" s="282" t="s">
        <v>949</v>
      </c>
      <c r="AD66" s="345"/>
      <c r="AE66" s="345"/>
      <c r="AF66" s="345"/>
      <c r="AG66" s="346"/>
      <c r="AH66" s="372"/>
    </row>
    <row r="67" spans="1:34" s="174" customFormat="1" ht="60" x14ac:dyDescent="0.25">
      <c r="A67" s="343" t="s">
        <v>362</v>
      </c>
      <c r="B67" s="344"/>
      <c r="C67" s="344"/>
      <c r="D67" s="344" t="s">
        <v>343</v>
      </c>
      <c r="E67" s="344" t="s">
        <v>1130</v>
      </c>
      <c r="F67" s="344"/>
      <c r="G67" s="344" t="s">
        <v>1137</v>
      </c>
      <c r="H67" s="344" t="s">
        <v>1128</v>
      </c>
      <c r="I67" s="344" t="s">
        <v>1027</v>
      </c>
      <c r="J67" s="344" t="s">
        <v>1014</v>
      </c>
      <c r="K67" s="345">
        <v>4</v>
      </c>
      <c r="L67" s="282" t="s">
        <v>949</v>
      </c>
      <c r="M67" s="344" t="s">
        <v>1129</v>
      </c>
      <c r="N67" s="344" t="s">
        <v>1014</v>
      </c>
      <c r="O67" s="282" t="s">
        <v>949</v>
      </c>
      <c r="P67" s="282" t="s">
        <v>949</v>
      </c>
      <c r="Q67" s="282" t="s">
        <v>949</v>
      </c>
      <c r="R67" s="282" t="s">
        <v>949</v>
      </c>
      <c r="S67" s="282" t="s">
        <v>949</v>
      </c>
      <c r="T67" s="282" t="s">
        <v>949</v>
      </c>
      <c r="U67" s="282" t="s">
        <v>949</v>
      </c>
      <c r="V67" s="282" t="s">
        <v>949</v>
      </c>
      <c r="W67" s="282" t="s">
        <v>949</v>
      </c>
      <c r="X67" s="282" t="s">
        <v>949</v>
      </c>
      <c r="Y67" s="282" t="s">
        <v>949</v>
      </c>
      <c r="Z67" s="282" t="s">
        <v>949</v>
      </c>
      <c r="AA67" s="282" t="s">
        <v>949</v>
      </c>
      <c r="AB67" s="282" t="s">
        <v>949</v>
      </c>
      <c r="AC67" s="282" t="s">
        <v>949</v>
      </c>
      <c r="AD67" s="345"/>
      <c r="AE67" s="345"/>
      <c r="AF67" s="345"/>
      <c r="AG67" s="346"/>
      <c r="AH67" s="372"/>
    </row>
    <row r="68" spans="1:34" s="175" customFormat="1" x14ac:dyDescent="0.25">
      <c r="A68" s="343" t="s">
        <v>132</v>
      </c>
      <c r="B68" s="344" t="s">
        <v>3254</v>
      </c>
      <c r="C68" s="344"/>
      <c r="D68" s="344"/>
      <c r="E68" s="344"/>
      <c r="F68" s="344"/>
      <c r="G68" s="344"/>
      <c r="H68" s="344"/>
      <c r="I68" s="344"/>
      <c r="J68" s="344"/>
      <c r="K68" s="345"/>
      <c r="L68" s="282"/>
      <c r="M68" s="344"/>
      <c r="N68" s="344"/>
      <c r="O68" s="344"/>
      <c r="P68" s="344"/>
      <c r="Q68" s="344"/>
      <c r="R68" s="344"/>
      <c r="S68" s="344"/>
      <c r="T68" s="344"/>
      <c r="U68" s="344"/>
      <c r="V68" s="344"/>
      <c r="W68" s="344"/>
      <c r="X68" s="344"/>
      <c r="Y68" s="344"/>
      <c r="Z68" s="344"/>
      <c r="AA68" s="344"/>
      <c r="AB68" s="344"/>
      <c r="AC68" s="344"/>
      <c r="AD68" s="345"/>
      <c r="AE68" s="345"/>
      <c r="AF68" s="345"/>
      <c r="AG68" s="346"/>
      <c r="AH68" s="372"/>
    </row>
    <row r="69" spans="1:34" s="174" customFormat="1" ht="64.5" customHeight="1" x14ac:dyDescent="0.25">
      <c r="A69" s="343" t="s">
        <v>363</v>
      </c>
      <c r="B69" s="344"/>
      <c r="C69" s="344"/>
      <c r="D69" s="344" t="s">
        <v>141</v>
      </c>
      <c r="E69" s="344" t="s">
        <v>1138</v>
      </c>
      <c r="F69" s="344"/>
      <c r="G69" s="344" t="s">
        <v>1139</v>
      </c>
      <c r="H69" s="344" t="s">
        <v>1140</v>
      </c>
      <c r="I69" s="344" t="s">
        <v>1027</v>
      </c>
      <c r="J69" s="344" t="s">
        <v>1014</v>
      </c>
      <c r="K69" s="345">
        <v>4</v>
      </c>
      <c r="L69" s="282" t="s">
        <v>3095</v>
      </c>
      <c r="M69" s="344" t="s">
        <v>950</v>
      </c>
      <c r="N69" s="344" t="s">
        <v>1068</v>
      </c>
      <c r="O69" s="282" t="s">
        <v>3185</v>
      </c>
      <c r="P69" s="282" t="s">
        <v>3150</v>
      </c>
      <c r="Q69" s="282" t="s">
        <v>1838</v>
      </c>
      <c r="R69" s="282" t="s">
        <v>949</v>
      </c>
      <c r="S69" s="282" t="s">
        <v>4</v>
      </c>
      <c r="T69" s="282" t="s">
        <v>3187</v>
      </c>
      <c r="U69" s="282" t="s">
        <v>3046</v>
      </c>
      <c r="V69" s="282" t="s">
        <v>1838</v>
      </c>
      <c r="W69" s="344" t="s">
        <v>1074</v>
      </c>
      <c r="X69" s="282" t="s">
        <v>1838</v>
      </c>
      <c r="Y69" s="282" t="s">
        <v>949</v>
      </c>
      <c r="Z69" s="282" t="s">
        <v>949</v>
      </c>
      <c r="AA69" s="282" t="s">
        <v>3179</v>
      </c>
      <c r="AB69" s="282" t="s">
        <v>949</v>
      </c>
      <c r="AC69" s="282" t="s">
        <v>949</v>
      </c>
      <c r="AD69" s="345"/>
      <c r="AE69" s="345"/>
      <c r="AF69" s="345"/>
      <c r="AG69" s="346"/>
      <c r="AH69" s="372"/>
    </row>
    <row r="70" spans="1:34" s="174" customFormat="1" ht="105" x14ac:dyDescent="0.25">
      <c r="A70" s="343" t="s">
        <v>364</v>
      </c>
      <c r="B70" s="344"/>
      <c r="C70" s="344"/>
      <c r="D70" s="344" t="s">
        <v>142</v>
      </c>
      <c r="E70" s="344" t="s">
        <v>3255</v>
      </c>
      <c r="F70" s="344"/>
      <c r="G70" s="344" t="s">
        <v>3256</v>
      </c>
      <c r="H70" s="344" t="s">
        <v>3257</v>
      </c>
      <c r="I70" s="344" t="s">
        <v>1027</v>
      </c>
      <c r="J70" s="344" t="s">
        <v>1014</v>
      </c>
      <c r="K70" s="345">
        <v>4</v>
      </c>
      <c r="L70" s="282" t="s">
        <v>3095</v>
      </c>
      <c r="M70" s="344" t="s">
        <v>950</v>
      </c>
      <c r="N70" s="344" t="s">
        <v>1068</v>
      </c>
      <c r="O70" s="282" t="s">
        <v>3185</v>
      </c>
      <c r="P70" s="282" t="s">
        <v>3150</v>
      </c>
      <c r="Q70" s="282" t="s">
        <v>1838</v>
      </c>
      <c r="R70" s="282" t="s">
        <v>949</v>
      </c>
      <c r="S70" s="282" t="s">
        <v>4</v>
      </c>
      <c r="T70" s="282" t="s">
        <v>3187</v>
      </c>
      <c r="U70" s="282" t="s">
        <v>3046</v>
      </c>
      <c r="V70" s="282" t="s">
        <v>1838</v>
      </c>
      <c r="W70" s="344" t="s">
        <v>1074</v>
      </c>
      <c r="X70" s="282" t="s">
        <v>1838</v>
      </c>
      <c r="Y70" s="282" t="s">
        <v>949</v>
      </c>
      <c r="Z70" s="282" t="s">
        <v>949</v>
      </c>
      <c r="AA70" s="282" t="s">
        <v>3179</v>
      </c>
      <c r="AB70" s="282" t="s">
        <v>949</v>
      </c>
      <c r="AC70" s="282" t="s">
        <v>949</v>
      </c>
      <c r="AD70" s="345"/>
      <c r="AE70" s="345"/>
      <c r="AF70" s="345"/>
      <c r="AG70" s="346"/>
      <c r="AH70" s="372"/>
    </row>
    <row r="71" spans="1:34" s="174" customFormat="1" ht="75" x14ac:dyDescent="0.25">
      <c r="A71" s="343" t="s">
        <v>3820</v>
      </c>
      <c r="B71" s="344"/>
      <c r="C71" s="344"/>
      <c r="D71" s="344" t="s">
        <v>3258</v>
      </c>
      <c r="E71" s="344"/>
      <c r="F71" s="344"/>
      <c r="G71" s="344" t="s">
        <v>3259</v>
      </c>
      <c r="H71" s="344" t="s">
        <v>3260</v>
      </c>
      <c r="I71" s="344" t="s">
        <v>3261</v>
      </c>
      <c r="J71" s="344" t="s">
        <v>1014</v>
      </c>
      <c r="K71" s="345">
        <v>4</v>
      </c>
      <c r="L71" s="282"/>
      <c r="M71" s="344"/>
      <c r="N71" s="344"/>
      <c r="O71" s="282"/>
      <c r="P71" s="282"/>
      <c r="Q71" s="282"/>
      <c r="R71" s="282"/>
      <c r="S71" s="282"/>
      <c r="T71" s="282"/>
      <c r="U71" s="282"/>
      <c r="V71" s="282"/>
      <c r="W71" s="344"/>
      <c r="X71" s="282"/>
      <c r="Y71" s="282"/>
      <c r="Z71" s="282"/>
      <c r="AA71" s="282"/>
      <c r="AB71" s="282"/>
      <c r="AC71" s="282"/>
      <c r="AD71" s="345"/>
      <c r="AE71" s="345"/>
      <c r="AF71" s="345"/>
      <c r="AG71" s="346"/>
      <c r="AH71" s="372"/>
    </row>
    <row r="72" spans="1:34" s="175" customFormat="1" ht="105" x14ac:dyDescent="0.25">
      <c r="A72" s="343" t="s">
        <v>1566</v>
      </c>
      <c r="B72" s="344" t="s">
        <v>2209</v>
      </c>
      <c r="C72" s="344"/>
      <c r="D72" s="344" t="s">
        <v>2210</v>
      </c>
      <c r="E72" s="344"/>
      <c r="F72" s="344"/>
      <c r="G72" s="344" t="s">
        <v>1119</v>
      </c>
      <c r="H72" s="344" t="s">
        <v>3262</v>
      </c>
      <c r="I72" s="344" t="s">
        <v>974</v>
      </c>
      <c r="J72" s="344" t="s">
        <v>1014</v>
      </c>
      <c r="K72" s="345">
        <v>4</v>
      </c>
      <c r="L72" s="282" t="s">
        <v>3095</v>
      </c>
      <c r="M72" s="344" t="s">
        <v>950</v>
      </c>
      <c r="N72" s="344" t="s">
        <v>2211</v>
      </c>
      <c r="O72" s="282" t="s">
        <v>3157</v>
      </c>
      <c r="P72" s="282" t="s">
        <v>3150</v>
      </c>
      <c r="Q72" s="282" t="s">
        <v>1838</v>
      </c>
      <c r="R72" s="282" t="s">
        <v>1838</v>
      </c>
      <c r="S72" s="282" t="s">
        <v>3183</v>
      </c>
      <c r="T72" s="282" t="s">
        <v>949</v>
      </c>
      <c r="U72" s="282" t="s">
        <v>949</v>
      </c>
      <c r="V72" s="282" t="s">
        <v>949</v>
      </c>
      <c r="W72" s="282" t="s">
        <v>1838</v>
      </c>
      <c r="X72" s="282" t="s">
        <v>1838</v>
      </c>
      <c r="Y72" s="282" t="s">
        <v>3184</v>
      </c>
      <c r="Z72" s="282" t="s">
        <v>3175</v>
      </c>
      <c r="AA72" s="282" t="s">
        <v>1838</v>
      </c>
      <c r="AB72" s="282" t="s">
        <v>1838</v>
      </c>
      <c r="AC72" s="282" t="s">
        <v>1838</v>
      </c>
      <c r="AD72" s="301" t="s">
        <v>3186</v>
      </c>
      <c r="AE72" s="301" t="s">
        <v>3186</v>
      </c>
      <c r="AF72" s="301" t="s">
        <v>3186</v>
      </c>
      <c r="AG72" s="346" t="s">
        <v>2212</v>
      </c>
      <c r="AH72" s="372"/>
    </row>
    <row r="73" spans="1:34" s="175" customFormat="1" x14ac:dyDescent="0.25">
      <c r="A73" s="343" t="s">
        <v>133</v>
      </c>
      <c r="B73" s="348" t="s">
        <v>121</v>
      </c>
      <c r="C73" s="344"/>
      <c r="D73" s="344"/>
      <c r="E73" s="344"/>
      <c r="F73" s="344"/>
      <c r="G73" s="344"/>
      <c r="H73" s="344"/>
      <c r="I73" s="344"/>
      <c r="J73" s="344"/>
      <c r="K73" s="345"/>
      <c r="L73" s="344"/>
      <c r="M73" s="344"/>
      <c r="N73" s="344"/>
      <c r="O73" s="344"/>
      <c r="P73" s="344"/>
      <c r="Q73" s="344"/>
      <c r="R73" s="344"/>
      <c r="S73" s="344"/>
      <c r="T73" s="344"/>
      <c r="U73" s="344"/>
      <c r="V73" s="344"/>
      <c r="W73" s="344"/>
      <c r="X73" s="344"/>
      <c r="Y73" s="344"/>
      <c r="Z73" s="344"/>
      <c r="AA73" s="344"/>
      <c r="AB73" s="344"/>
      <c r="AC73" s="344"/>
      <c r="AD73" s="345"/>
      <c r="AE73" s="345"/>
      <c r="AF73" s="345"/>
      <c r="AG73" s="346"/>
      <c r="AH73" s="372"/>
    </row>
    <row r="74" spans="1:34" s="175" customFormat="1" x14ac:dyDescent="0.25">
      <c r="A74" s="343" t="s">
        <v>134</v>
      </c>
      <c r="B74" s="348" t="s">
        <v>122</v>
      </c>
      <c r="C74" s="344"/>
      <c r="D74" s="344"/>
      <c r="E74" s="344"/>
      <c r="F74" s="344"/>
      <c r="G74" s="344"/>
      <c r="H74" s="344"/>
      <c r="I74" s="344"/>
      <c r="J74" s="344"/>
      <c r="K74" s="345"/>
      <c r="L74" s="344"/>
      <c r="M74" s="344"/>
      <c r="N74" s="344"/>
      <c r="O74" s="344"/>
      <c r="P74" s="344"/>
      <c r="Q74" s="344"/>
      <c r="R74" s="344"/>
      <c r="S74" s="344"/>
      <c r="T74" s="344"/>
      <c r="U74" s="344"/>
      <c r="V74" s="344"/>
      <c r="W74" s="344"/>
      <c r="X74" s="344"/>
      <c r="Y74" s="344"/>
      <c r="Z74" s="344"/>
      <c r="AA74" s="344"/>
      <c r="AB74" s="344"/>
      <c r="AC74" s="344"/>
      <c r="AD74" s="345"/>
      <c r="AE74" s="345"/>
      <c r="AF74" s="345"/>
      <c r="AG74" s="346"/>
      <c r="AH74" s="372"/>
    </row>
    <row r="75" spans="1:34" s="175" customFormat="1" x14ac:dyDescent="0.25">
      <c r="A75" s="343" t="s">
        <v>135</v>
      </c>
      <c r="B75" s="348" t="s">
        <v>127</v>
      </c>
      <c r="C75" s="344"/>
      <c r="D75" s="344"/>
      <c r="E75" s="344"/>
      <c r="F75" s="344"/>
      <c r="G75" s="344"/>
      <c r="H75" s="344"/>
      <c r="I75" s="344"/>
      <c r="J75" s="344"/>
      <c r="K75" s="345"/>
      <c r="L75" s="344"/>
      <c r="M75" s="344"/>
      <c r="N75" s="344"/>
      <c r="O75" s="344"/>
      <c r="P75" s="344"/>
      <c r="Q75" s="344"/>
      <c r="R75" s="344"/>
      <c r="S75" s="344"/>
      <c r="T75" s="344"/>
      <c r="U75" s="344"/>
      <c r="V75" s="344"/>
      <c r="W75" s="344"/>
      <c r="X75" s="344"/>
      <c r="Y75" s="344"/>
      <c r="Z75" s="344"/>
      <c r="AA75" s="344"/>
      <c r="AB75" s="344"/>
      <c r="AC75" s="344"/>
      <c r="AD75" s="345"/>
      <c r="AE75" s="345"/>
      <c r="AF75" s="345"/>
      <c r="AG75" s="346"/>
      <c r="AH75" s="372"/>
    </row>
    <row r="76" spans="1:34" s="175" customFormat="1" x14ac:dyDescent="0.25">
      <c r="A76" s="343" t="s">
        <v>136</v>
      </c>
      <c r="B76" s="348" t="s">
        <v>117</v>
      </c>
      <c r="C76" s="344"/>
      <c r="D76" s="344"/>
      <c r="E76" s="344"/>
      <c r="F76" s="344"/>
      <c r="G76" s="344"/>
      <c r="H76" s="344"/>
      <c r="I76" s="344"/>
      <c r="J76" s="344"/>
      <c r="K76" s="345"/>
      <c r="L76" s="344"/>
      <c r="M76" s="344"/>
      <c r="N76" s="344"/>
      <c r="O76" s="344"/>
      <c r="P76" s="344"/>
      <c r="Q76" s="344"/>
      <c r="R76" s="344"/>
      <c r="S76" s="344"/>
      <c r="T76" s="344"/>
      <c r="U76" s="344"/>
      <c r="V76" s="344"/>
      <c r="W76" s="344"/>
      <c r="X76" s="344"/>
      <c r="Y76" s="344"/>
      <c r="Z76" s="344"/>
      <c r="AA76" s="344"/>
      <c r="AB76" s="344"/>
      <c r="AC76" s="344"/>
      <c r="AD76" s="345"/>
      <c r="AE76" s="345"/>
      <c r="AF76" s="345"/>
      <c r="AG76" s="346"/>
      <c r="AH76" s="372"/>
    </row>
    <row r="77" spans="1:34" s="175" customFormat="1" x14ac:dyDescent="0.25">
      <c r="A77" s="343" t="s">
        <v>137</v>
      </c>
      <c r="B77" s="348" t="s">
        <v>123</v>
      </c>
      <c r="C77" s="344"/>
      <c r="D77" s="344"/>
      <c r="E77" s="344"/>
      <c r="F77" s="344"/>
      <c r="G77" s="344"/>
      <c r="H77" s="344"/>
      <c r="I77" s="344"/>
      <c r="J77" s="344"/>
      <c r="K77" s="345"/>
      <c r="L77" s="344"/>
      <c r="M77" s="344"/>
      <c r="N77" s="344"/>
      <c r="O77" s="344"/>
      <c r="P77" s="344"/>
      <c r="Q77" s="344"/>
      <c r="R77" s="344"/>
      <c r="S77" s="344"/>
      <c r="T77" s="344"/>
      <c r="U77" s="344"/>
      <c r="V77" s="344"/>
      <c r="W77" s="344"/>
      <c r="X77" s="344"/>
      <c r="Y77" s="344"/>
      <c r="Z77" s="344"/>
      <c r="AA77" s="344"/>
      <c r="AB77" s="344"/>
      <c r="AC77" s="344"/>
      <c r="AD77" s="345"/>
      <c r="AE77" s="345"/>
      <c r="AF77" s="345"/>
      <c r="AG77" s="346"/>
      <c r="AH77" s="372"/>
    </row>
    <row r="78" spans="1:34" s="175" customFormat="1" x14ac:dyDescent="0.25">
      <c r="A78" s="343" t="s">
        <v>138</v>
      </c>
      <c r="B78" s="348" t="s">
        <v>127</v>
      </c>
      <c r="C78" s="344"/>
      <c r="D78" s="344"/>
      <c r="E78" s="344"/>
      <c r="F78" s="344"/>
      <c r="G78" s="344"/>
      <c r="H78" s="344"/>
      <c r="I78" s="344"/>
      <c r="J78" s="344"/>
      <c r="K78" s="345"/>
      <c r="L78" s="344"/>
      <c r="M78" s="344"/>
      <c r="N78" s="344"/>
      <c r="O78" s="344"/>
      <c r="P78" s="344"/>
      <c r="Q78" s="344"/>
      <c r="R78" s="344"/>
      <c r="S78" s="344"/>
      <c r="T78" s="344"/>
      <c r="U78" s="344"/>
      <c r="V78" s="344"/>
      <c r="W78" s="344"/>
      <c r="X78" s="344"/>
      <c r="Y78" s="344"/>
      <c r="Z78" s="344"/>
      <c r="AA78" s="344"/>
      <c r="AB78" s="344"/>
      <c r="AC78" s="344"/>
      <c r="AD78" s="345"/>
      <c r="AE78" s="345"/>
      <c r="AF78" s="345"/>
      <c r="AG78" s="346"/>
      <c r="AH78" s="372"/>
    </row>
    <row r="79" spans="1:34" s="175" customFormat="1" x14ac:dyDescent="0.25">
      <c r="A79" s="343" t="s">
        <v>139</v>
      </c>
      <c r="B79" s="348" t="s">
        <v>117</v>
      </c>
      <c r="C79" s="344"/>
      <c r="D79" s="344"/>
      <c r="E79" s="344"/>
      <c r="F79" s="344"/>
      <c r="G79" s="344"/>
      <c r="H79" s="344"/>
      <c r="I79" s="344"/>
      <c r="J79" s="344"/>
      <c r="K79" s="345"/>
      <c r="L79" s="344"/>
      <c r="M79" s="344"/>
      <c r="N79" s="344"/>
      <c r="O79" s="344"/>
      <c r="P79" s="344"/>
      <c r="Q79" s="344"/>
      <c r="R79" s="344"/>
      <c r="S79" s="344"/>
      <c r="T79" s="344"/>
      <c r="U79" s="344"/>
      <c r="V79" s="344"/>
      <c r="W79" s="344"/>
      <c r="X79" s="344"/>
      <c r="Y79" s="344"/>
      <c r="Z79" s="344"/>
      <c r="AA79" s="344"/>
      <c r="AB79" s="344"/>
      <c r="AC79" s="344"/>
      <c r="AD79" s="345"/>
      <c r="AE79" s="345"/>
      <c r="AF79" s="345"/>
      <c r="AG79" s="346"/>
      <c r="AH79" s="372"/>
    </row>
    <row r="80" spans="1:34" ht="45" x14ac:dyDescent="0.25">
      <c r="A80" s="343" t="s">
        <v>3821</v>
      </c>
      <c r="B80" s="373" t="s">
        <v>3263</v>
      </c>
      <c r="C80" s="344"/>
      <c r="D80" s="344"/>
      <c r="E80" s="344"/>
      <c r="F80" s="344"/>
      <c r="G80" s="344" t="s">
        <v>3264</v>
      </c>
      <c r="H80" s="344" t="s">
        <v>3265</v>
      </c>
      <c r="I80" s="344" t="s">
        <v>949</v>
      </c>
      <c r="J80" s="344" t="s">
        <v>1014</v>
      </c>
      <c r="K80" s="345">
        <v>4</v>
      </c>
      <c r="L80" s="344"/>
      <c r="M80" s="344"/>
      <c r="N80" s="344"/>
      <c r="O80" s="344"/>
      <c r="P80" s="344"/>
      <c r="Q80" s="344"/>
      <c r="R80" s="344"/>
      <c r="S80" s="344"/>
      <c r="T80" s="344"/>
      <c r="U80" s="344"/>
      <c r="V80" s="344"/>
      <c r="W80" s="344"/>
      <c r="X80" s="344"/>
      <c r="Y80" s="344"/>
      <c r="Z80" s="344"/>
      <c r="AA80" s="344"/>
      <c r="AB80" s="344"/>
      <c r="AC80" s="344"/>
      <c r="AD80" s="345"/>
      <c r="AE80" s="345"/>
      <c r="AF80" s="345"/>
      <c r="AG80" s="346"/>
      <c r="AH80" s="372" t="s">
        <v>3186</v>
      </c>
    </row>
    <row r="81" spans="1:34" x14ac:dyDescent="0.25">
      <c r="A81" s="343" t="s">
        <v>3822</v>
      </c>
      <c r="B81" s="373" t="s">
        <v>592</v>
      </c>
      <c r="C81" s="344"/>
      <c r="D81" s="344"/>
      <c r="E81" s="344"/>
      <c r="F81" s="344"/>
      <c r="G81" s="344"/>
      <c r="H81" s="344"/>
      <c r="I81" s="344"/>
      <c r="J81" s="344"/>
      <c r="K81" s="345"/>
      <c r="L81" s="344"/>
      <c r="M81" s="344"/>
      <c r="N81" s="344"/>
      <c r="O81" s="344"/>
      <c r="P81" s="344"/>
      <c r="Q81" s="344"/>
      <c r="R81" s="344"/>
      <c r="S81" s="344"/>
      <c r="T81" s="344"/>
      <c r="U81" s="344"/>
      <c r="V81" s="344"/>
      <c r="W81" s="344"/>
      <c r="X81" s="344"/>
      <c r="Y81" s="344"/>
      <c r="Z81" s="344"/>
      <c r="AA81" s="344"/>
      <c r="AB81" s="344"/>
      <c r="AC81" s="344"/>
      <c r="AD81" s="345"/>
      <c r="AE81" s="345"/>
      <c r="AF81" s="345"/>
      <c r="AG81" s="346"/>
      <c r="AH81" s="372" t="s">
        <v>3186</v>
      </c>
    </row>
  </sheetData>
  <mergeCells count="5">
    <mergeCell ref="C1:D1"/>
    <mergeCell ref="G2:J2"/>
    <mergeCell ref="AD2:AF2"/>
    <mergeCell ref="S2:AC2"/>
    <mergeCell ref="M2:R2"/>
  </mergeCells>
  <pageMargins left="0.25" right="0.25" top="0.75" bottom="0.75" header="0.3" footer="0.3"/>
  <pageSetup paperSize="3" scale="53" fitToWidth="2" fitToHeight="0" pageOrder="overThenDown" orientation="landscape" r:id="rId1"/>
  <headerFooter>
    <oddHeader>&amp;CSolar Probe Plus (SPP) Failure Modes and Effects Analysis (FMEA)</oddHeader>
    <oddFooter>&amp;C&amp;A - &amp;P of &amp;N</oddFooter>
  </headerFooter>
  <colBreaks count="1" manualBreakCount="1">
    <brk id="18" max="8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
  <sheetViews>
    <sheetView showGridLines="0" view="pageBreakPreview" zoomScale="60" zoomScaleNormal="60"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2.7109375" style="160" customWidth="1"/>
    <col min="2" max="2" width="27.42578125" style="160" bestFit="1" customWidth="1"/>
    <col min="3" max="3" width="25.7109375" style="160" customWidth="1"/>
    <col min="4" max="4" width="35.28515625" style="160" bestFit="1" customWidth="1"/>
    <col min="5" max="8" width="25.7109375" style="160" customWidth="1"/>
    <col min="9" max="9" width="31.85546875" style="160" customWidth="1"/>
    <col min="10" max="10" width="25.7109375" style="160" customWidth="1"/>
    <col min="11" max="12" width="14.28515625" style="160" customWidth="1"/>
    <col min="13" max="13" width="20.7109375" style="160" customWidth="1"/>
    <col min="14" max="21" width="18.5703125" style="160" customWidth="1"/>
    <col min="22" max="22" width="14.7109375" style="160" customWidth="1"/>
    <col min="23" max="23" width="16.85546875" style="160" customWidth="1"/>
    <col min="24" max="31" width="18.5703125" style="160" customWidth="1"/>
    <col min="32" max="32" width="42.42578125" style="160" customWidth="1"/>
    <col min="33" max="33" width="10.5703125" style="160" bestFit="1" customWidth="1"/>
    <col min="34" max="34" width="19" style="160" customWidth="1"/>
    <col min="35" max="36" width="13.140625" style="160" bestFit="1" customWidth="1"/>
    <col min="37" max="37" width="11.42578125" style="160" bestFit="1" customWidth="1"/>
    <col min="38" max="38" width="13" style="160" bestFit="1" customWidth="1"/>
    <col min="39" max="40" width="13.140625" style="160" bestFit="1" customWidth="1"/>
    <col min="41" max="41" width="11.42578125" style="160" bestFit="1" customWidth="1"/>
    <col min="42" max="46" width="9.140625" style="160"/>
    <col min="47" max="47" width="17.7109375" style="160" bestFit="1" customWidth="1"/>
    <col min="48" max="48" width="11.42578125" style="160" customWidth="1"/>
    <col min="49" max="16384" width="9.140625" style="160"/>
  </cols>
  <sheetData>
    <row r="1" spans="1:33" ht="45" x14ac:dyDescent="0.25">
      <c r="A1" s="257" t="s">
        <v>1690</v>
      </c>
      <c r="B1" s="257" t="s">
        <v>3824</v>
      </c>
      <c r="C1" s="442" t="s">
        <v>2202</v>
      </c>
      <c r="D1" s="442"/>
    </row>
    <row r="2" spans="1:33" s="170" customFormat="1" x14ac:dyDescent="0.25">
      <c r="A2" s="446"/>
      <c r="B2" s="447"/>
      <c r="C2" s="447"/>
      <c r="D2" s="447"/>
      <c r="E2" s="447"/>
      <c r="F2" s="448"/>
      <c r="G2" s="449" t="s">
        <v>5</v>
      </c>
      <c r="H2" s="449"/>
      <c r="I2" s="449"/>
      <c r="J2" s="449"/>
      <c r="K2" s="230"/>
      <c r="L2" s="230"/>
      <c r="M2" s="445" t="s">
        <v>6</v>
      </c>
      <c r="N2" s="445"/>
      <c r="O2" s="445"/>
      <c r="P2" s="445"/>
      <c r="Q2" s="445"/>
      <c r="R2" s="445"/>
      <c r="S2" s="441" t="s">
        <v>2885</v>
      </c>
      <c r="T2" s="441"/>
      <c r="U2" s="441"/>
      <c r="V2" s="441"/>
      <c r="W2" s="441"/>
      <c r="X2" s="441"/>
      <c r="Y2" s="441"/>
      <c r="Z2" s="441"/>
      <c r="AA2" s="441"/>
      <c r="AB2" s="441"/>
      <c r="AC2" s="444" t="s">
        <v>2874</v>
      </c>
      <c r="AD2" s="444"/>
      <c r="AE2" s="444"/>
      <c r="AF2" s="226"/>
    </row>
    <row r="3" spans="1:33" s="172" customFormat="1" ht="30.75" thickBot="1" x14ac:dyDescent="0.3">
      <c r="A3" s="336" t="s">
        <v>0</v>
      </c>
      <c r="B3" s="337" t="s">
        <v>2</v>
      </c>
      <c r="C3" s="337" t="s">
        <v>1</v>
      </c>
      <c r="D3" s="337" t="s">
        <v>287</v>
      </c>
      <c r="E3" s="337" t="s">
        <v>208</v>
      </c>
      <c r="F3" s="338" t="s">
        <v>7</v>
      </c>
      <c r="G3" s="321" t="s">
        <v>4</v>
      </c>
      <c r="H3" s="321" t="s">
        <v>284</v>
      </c>
      <c r="I3" s="321" t="s">
        <v>285</v>
      </c>
      <c r="J3" s="321" t="s">
        <v>286</v>
      </c>
      <c r="K3" s="337" t="s">
        <v>8</v>
      </c>
      <c r="L3" s="338" t="s">
        <v>2842</v>
      </c>
      <c r="M3" s="323" t="s">
        <v>289</v>
      </c>
      <c r="N3" s="323" t="s">
        <v>2839</v>
      </c>
      <c r="O3" s="323" t="s">
        <v>2865</v>
      </c>
      <c r="P3" s="323" t="s">
        <v>2866</v>
      </c>
      <c r="Q3" s="323" t="s">
        <v>2877</v>
      </c>
      <c r="R3" s="323" t="s">
        <v>2878</v>
      </c>
      <c r="S3" s="324" t="s">
        <v>2849</v>
      </c>
      <c r="T3" s="324" t="s">
        <v>2868</v>
      </c>
      <c r="U3" s="324" t="s">
        <v>2870</v>
      </c>
      <c r="V3" s="324" t="s">
        <v>291</v>
      </c>
      <c r="W3" s="324" t="s">
        <v>292</v>
      </c>
      <c r="X3" s="324" t="s">
        <v>2888</v>
      </c>
      <c r="Y3" s="324" t="s">
        <v>2871</v>
      </c>
      <c r="Z3" s="324" t="s">
        <v>2869</v>
      </c>
      <c r="AA3" s="324" t="s">
        <v>292</v>
      </c>
      <c r="AB3" s="324" t="s">
        <v>2899</v>
      </c>
      <c r="AC3" s="325" t="s">
        <v>2859</v>
      </c>
      <c r="AD3" s="325" t="s">
        <v>3491</v>
      </c>
      <c r="AE3" s="325" t="s">
        <v>2861</v>
      </c>
      <c r="AF3" s="391" t="s">
        <v>916</v>
      </c>
      <c r="AG3" s="338" t="s">
        <v>3843</v>
      </c>
    </row>
    <row r="4" spans="1:33" x14ac:dyDescent="0.25">
      <c r="A4" s="330" t="s">
        <v>3201</v>
      </c>
      <c r="B4" s="277" t="s">
        <v>3202</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349"/>
      <c r="AD4" s="349"/>
      <c r="AE4" s="349"/>
      <c r="AF4" s="350"/>
      <c r="AG4" s="375"/>
    </row>
    <row r="5" spans="1:33" x14ac:dyDescent="0.25">
      <c r="A5" s="272" t="s">
        <v>3203</v>
      </c>
      <c r="B5" s="273" t="s">
        <v>3204</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91"/>
      <c r="AD5" s="291"/>
      <c r="AE5" s="291"/>
      <c r="AF5" s="280"/>
      <c r="AG5" s="374"/>
    </row>
    <row r="6" spans="1:33" x14ac:dyDescent="0.25">
      <c r="A6" s="272" t="s">
        <v>3205</v>
      </c>
      <c r="B6" s="273" t="s">
        <v>3206</v>
      </c>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91"/>
      <c r="AD6" s="291"/>
      <c r="AE6" s="291"/>
      <c r="AF6" s="280"/>
      <c r="AG6" s="374"/>
    </row>
    <row r="7" spans="1:33" ht="285" x14ac:dyDescent="0.25">
      <c r="A7" s="272" t="s">
        <v>3266</v>
      </c>
      <c r="B7" s="273"/>
      <c r="C7" s="273"/>
      <c r="D7" s="273" t="s">
        <v>3207</v>
      </c>
      <c r="E7" s="273" t="s">
        <v>3208</v>
      </c>
      <c r="F7" s="273"/>
      <c r="G7" s="273" t="s">
        <v>3209</v>
      </c>
      <c r="H7" s="273" t="s">
        <v>3267</v>
      </c>
      <c r="I7" s="273" t="s">
        <v>3211</v>
      </c>
      <c r="J7" s="273" t="s">
        <v>3210</v>
      </c>
      <c r="K7" s="291" t="s">
        <v>23</v>
      </c>
      <c r="L7" s="287" t="s">
        <v>3095</v>
      </c>
      <c r="M7" s="273" t="s">
        <v>923</v>
      </c>
      <c r="N7" s="273" t="s">
        <v>3212</v>
      </c>
      <c r="O7" s="287" t="s">
        <v>3518</v>
      </c>
      <c r="P7" s="287" t="s">
        <v>3408</v>
      </c>
      <c r="Q7" s="287" t="s">
        <v>1838</v>
      </c>
      <c r="R7" s="287" t="s">
        <v>1838</v>
      </c>
      <c r="S7" s="287" t="s">
        <v>4</v>
      </c>
      <c r="T7" s="287" t="s">
        <v>3519</v>
      </c>
      <c r="U7" s="287" t="s">
        <v>3046</v>
      </c>
      <c r="V7" s="287" t="s">
        <v>1838</v>
      </c>
      <c r="W7" s="287" t="s">
        <v>1838</v>
      </c>
      <c r="X7" s="287" t="s">
        <v>949</v>
      </c>
      <c r="Y7" s="287" t="s">
        <v>949</v>
      </c>
      <c r="Z7" s="287" t="s">
        <v>949</v>
      </c>
      <c r="AA7" s="287" t="s">
        <v>949</v>
      </c>
      <c r="AB7" s="287" t="s">
        <v>949</v>
      </c>
      <c r="AC7" s="291"/>
      <c r="AD7" s="291"/>
      <c r="AE7" s="291"/>
      <c r="AF7" s="280" t="s">
        <v>3213</v>
      </c>
      <c r="AG7" s="374"/>
    </row>
    <row r="8" spans="1:33" ht="195" x14ac:dyDescent="0.25">
      <c r="A8" s="272" t="s">
        <v>3214</v>
      </c>
      <c r="B8" s="273"/>
      <c r="C8" s="273"/>
      <c r="D8" s="273" t="s">
        <v>3215</v>
      </c>
      <c r="E8" s="273" t="s">
        <v>3216</v>
      </c>
      <c r="F8" s="273"/>
      <c r="G8" s="273" t="s">
        <v>3217</v>
      </c>
      <c r="H8" s="273" t="s">
        <v>3218</v>
      </c>
      <c r="I8" s="273" t="s">
        <v>3210</v>
      </c>
      <c r="J8" s="273" t="s">
        <v>3219</v>
      </c>
      <c r="K8" s="291" t="s">
        <v>23</v>
      </c>
      <c r="L8" s="287" t="s">
        <v>3095</v>
      </c>
      <c r="M8" s="273" t="s">
        <v>923</v>
      </c>
      <c r="N8" s="273" t="s">
        <v>3220</v>
      </c>
      <c r="O8" s="287" t="s">
        <v>3520</v>
      </c>
      <c r="P8" s="287" t="s">
        <v>3408</v>
      </c>
      <c r="Q8" s="287" t="s">
        <v>1838</v>
      </c>
      <c r="R8" s="287" t="s">
        <v>1838</v>
      </c>
      <c r="S8" s="287" t="s">
        <v>4</v>
      </c>
      <c r="T8" s="287" t="s">
        <v>3403</v>
      </c>
      <c r="U8" s="287" t="s">
        <v>3046</v>
      </c>
      <c r="V8" s="287" t="s">
        <v>1838</v>
      </c>
      <c r="W8" s="287" t="s">
        <v>1838</v>
      </c>
      <c r="X8" s="287" t="s">
        <v>949</v>
      </c>
      <c r="Y8" s="287" t="s">
        <v>949</v>
      </c>
      <c r="Z8" s="287" t="s">
        <v>949</v>
      </c>
      <c r="AA8" s="287" t="s">
        <v>949</v>
      </c>
      <c r="AB8" s="287" t="s">
        <v>949</v>
      </c>
      <c r="AC8" s="291"/>
      <c r="AD8" s="291"/>
      <c r="AE8" s="291"/>
      <c r="AF8" s="280" t="s">
        <v>3268</v>
      </c>
      <c r="AG8" s="374"/>
    </row>
    <row r="9" spans="1:33" ht="285" x14ac:dyDescent="0.25">
      <c r="A9" s="272" t="s">
        <v>3222</v>
      </c>
      <c r="B9" s="273"/>
      <c r="C9" s="273"/>
      <c r="D9" s="273" t="s">
        <v>3223</v>
      </c>
      <c r="E9" s="273" t="s">
        <v>3224</v>
      </c>
      <c r="F9" s="273"/>
      <c r="G9" s="273" t="s">
        <v>3225</v>
      </c>
      <c r="H9" s="273" t="s">
        <v>3218</v>
      </c>
      <c r="I9" s="273" t="s">
        <v>3210</v>
      </c>
      <c r="J9" s="273" t="s">
        <v>3210</v>
      </c>
      <c r="K9" s="361" t="s">
        <v>3880</v>
      </c>
      <c r="L9" s="287" t="s">
        <v>3095</v>
      </c>
      <c r="M9" s="273" t="s">
        <v>923</v>
      </c>
      <c r="N9" s="273" t="s">
        <v>3212</v>
      </c>
      <c r="O9" s="287" t="s">
        <v>3518</v>
      </c>
      <c r="P9" s="287" t="s">
        <v>3408</v>
      </c>
      <c r="Q9" s="287" t="s">
        <v>1838</v>
      </c>
      <c r="R9" s="287" t="s">
        <v>1838</v>
      </c>
      <c r="S9" s="287" t="s">
        <v>4</v>
      </c>
      <c r="T9" s="287" t="s">
        <v>3519</v>
      </c>
      <c r="U9" s="287" t="s">
        <v>3046</v>
      </c>
      <c r="V9" s="287" t="s">
        <v>1838</v>
      </c>
      <c r="W9" s="287" t="s">
        <v>1838</v>
      </c>
      <c r="X9" s="287" t="s">
        <v>949</v>
      </c>
      <c r="Y9" s="287" t="s">
        <v>949</v>
      </c>
      <c r="Z9" s="287" t="s">
        <v>949</v>
      </c>
      <c r="AA9" s="287" t="s">
        <v>949</v>
      </c>
      <c r="AB9" s="287" t="s">
        <v>949</v>
      </c>
      <c r="AC9" s="291"/>
      <c r="AD9" s="291"/>
      <c r="AE9" s="291"/>
      <c r="AF9" s="280" t="s">
        <v>3269</v>
      </c>
      <c r="AG9" s="374" t="s">
        <v>3186</v>
      </c>
    </row>
    <row r="10" spans="1:33" ht="150" x14ac:dyDescent="0.25">
      <c r="A10" s="272" t="s">
        <v>3226</v>
      </c>
      <c r="B10" s="273"/>
      <c r="C10" s="273"/>
      <c r="D10" s="273" t="s">
        <v>3270</v>
      </c>
      <c r="E10" s="273"/>
      <c r="F10" s="273"/>
      <c r="G10" s="273" t="s">
        <v>3271</v>
      </c>
      <c r="H10" s="273" t="s">
        <v>3272</v>
      </c>
      <c r="I10" s="273" t="s">
        <v>3210</v>
      </c>
      <c r="J10" s="273" t="s">
        <v>3273</v>
      </c>
      <c r="K10" s="361" t="s">
        <v>3880</v>
      </c>
      <c r="L10" s="287" t="s">
        <v>3095</v>
      </c>
      <c r="M10" s="273" t="s">
        <v>923</v>
      </c>
      <c r="N10" s="273" t="s">
        <v>3274</v>
      </c>
      <c r="O10" s="287" t="s">
        <v>3520</v>
      </c>
      <c r="P10" s="287" t="s">
        <v>3408</v>
      </c>
      <c r="Q10" s="287" t="s">
        <v>1838</v>
      </c>
      <c r="R10" s="287" t="s">
        <v>1838</v>
      </c>
      <c r="S10" s="287" t="s">
        <v>4</v>
      </c>
      <c r="T10" s="287" t="s">
        <v>3403</v>
      </c>
      <c r="U10" s="287" t="s">
        <v>3046</v>
      </c>
      <c r="V10" s="287" t="s">
        <v>1838</v>
      </c>
      <c r="W10" s="287" t="s">
        <v>1838</v>
      </c>
      <c r="X10" s="287" t="s">
        <v>949</v>
      </c>
      <c r="Y10" s="287" t="s">
        <v>949</v>
      </c>
      <c r="Z10" s="287" t="s">
        <v>949</v>
      </c>
      <c r="AA10" s="287" t="s">
        <v>949</v>
      </c>
      <c r="AB10" s="287" t="s">
        <v>949</v>
      </c>
      <c r="AC10" s="291"/>
      <c r="AD10" s="291"/>
      <c r="AE10" s="291"/>
      <c r="AF10" s="280" t="s">
        <v>3275</v>
      </c>
      <c r="AG10" s="374" t="s">
        <v>3186</v>
      </c>
    </row>
    <row r="11" spans="1:33" ht="150" x14ac:dyDescent="0.25">
      <c r="A11" s="272" t="s">
        <v>3276</v>
      </c>
      <c r="B11" s="273"/>
      <c r="C11" s="273"/>
      <c r="D11" s="273" t="s">
        <v>3277</v>
      </c>
      <c r="E11" s="273" t="s">
        <v>3227</v>
      </c>
      <c r="F11" s="273"/>
      <c r="G11" s="273" t="s">
        <v>3228</v>
      </c>
      <c r="H11" s="273" t="s">
        <v>3229</v>
      </c>
      <c r="I11" s="273" t="s">
        <v>3210</v>
      </c>
      <c r="J11" s="273" t="s">
        <v>3219</v>
      </c>
      <c r="K11" s="361" t="s">
        <v>3880</v>
      </c>
      <c r="L11" s="287" t="s">
        <v>3095</v>
      </c>
      <c r="M11" s="273" t="s">
        <v>923</v>
      </c>
      <c r="N11" s="273" t="s">
        <v>3220</v>
      </c>
      <c r="O11" s="287" t="s">
        <v>3520</v>
      </c>
      <c r="P11" s="287" t="s">
        <v>3408</v>
      </c>
      <c r="Q11" s="287" t="s">
        <v>1838</v>
      </c>
      <c r="R11" s="287" t="s">
        <v>1838</v>
      </c>
      <c r="S11" s="287" t="s">
        <v>4</v>
      </c>
      <c r="T11" s="287" t="s">
        <v>3403</v>
      </c>
      <c r="U11" s="287" t="s">
        <v>3046</v>
      </c>
      <c r="V11" s="287" t="s">
        <v>1838</v>
      </c>
      <c r="W11" s="287" t="s">
        <v>1838</v>
      </c>
      <c r="X11" s="287" t="s">
        <v>949</v>
      </c>
      <c r="Y11" s="287" t="s">
        <v>949</v>
      </c>
      <c r="Z11" s="287" t="s">
        <v>949</v>
      </c>
      <c r="AA11" s="287" t="s">
        <v>949</v>
      </c>
      <c r="AB11" s="287" t="s">
        <v>949</v>
      </c>
      <c r="AC11" s="291"/>
      <c r="AD11" s="291"/>
      <c r="AE11" s="291"/>
      <c r="AF11" s="280" t="s">
        <v>3221</v>
      </c>
      <c r="AG11" s="374" t="s">
        <v>3186</v>
      </c>
    </row>
    <row r="12" spans="1:33" ht="285" x14ac:dyDescent="0.25">
      <c r="A12" s="272" t="s">
        <v>1566</v>
      </c>
      <c r="B12" s="333"/>
      <c r="C12" s="273"/>
      <c r="D12" s="273" t="s">
        <v>3230</v>
      </c>
      <c r="E12" s="273"/>
      <c r="F12" s="273"/>
      <c r="G12" s="273" t="s">
        <v>3209</v>
      </c>
      <c r="H12" s="273" t="s">
        <v>3267</v>
      </c>
      <c r="I12" s="273" t="s">
        <v>3881</v>
      </c>
      <c r="J12" s="273" t="s">
        <v>3210</v>
      </c>
      <c r="K12" s="291">
        <v>4</v>
      </c>
      <c r="L12" s="287" t="s">
        <v>3095</v>
      </c>
      <c r="M12" s="273" t="s">
        <v>923</v>
      </c>
      <c r="N12" s="273" t="s">
        <v>3212</v>
      </c>
      <c r="O12" s="287" t="s">
        <v>3521</v>
      </c>
      <c r="P12" s="287" t="s">
        <v>3408</v>
      </c>
      <c r="Q12" s="287" t="s">
        <v>1838</v>
      </c>
      <c r="R12" s="287" t="s">
        <v>1838</v>
      </c>
      <c r="S12" s="287" t="s">
        <v>4</v>
      </c>
      <c r="T12" s="287" t="s">
        <v>3519</v>
      </c>
      <c r="U12" s="287" t="s">
        <v>3046</v>
      </c>
      <c r="V12" s="287" t="s">
        <v>1838</v>
      </c>
      <c r="W12" s="287" t="s">
        <v>1838</v>
      </c>
      <c r="X12" s="287" t="s">
        <v>949</v>
      </c>
      <c r="Y12" s="287" t="s">
        <v>949</v>
      </c>
      <c r="Z12" s="287" t="s">
        <v>949</v>
      </c>
      <c r="AA12" s="287" t="s">
        <v>949</v>
      </c>
      <c r="AB12" s="287" t="s">
        <v>949</v>
      </c>
      <c r="AC12" s="291"/>
      <c r="AD12" s="291"/>
      <c r="AE12" s="291"/>
      <c r="AF12" s="280" t="s">
        <v>3213</v>
      </c>
      <c r="AG12" s="374"/>
    </row>
    <row r="13" spans="1:33" ht="285" x14ac:dyDescent="0.25">
      <c r="A13" s="272"/>
      <c r="B13" s="333"/>
      <c r="C13" s="273"/>
      <c r="D13" s="273" t="s">
        <v>3231</v>
      </c>
      <c r="E13" s="273"/>
      <c r="F13" s="273"/>
      <c r="G13" s="273" t="s">
        <v>3209</v>
      </c>
      <c r="H13" s="273" t="s">
        <v>3267</v>
      </c>
      <c r="I13" s="273" t="s">
        <v>3881</v>
      </c>
      <c r="J13" s="273" t="s">
        <v>3210</v>
      </c>
      <c r="K13" s="291">
        <v>4</v>
      </c>
      <c r="L13" s="287" t="s">
        <v>3095</v>
      </c>
      <c r="M13" s="273" t="s">
        <v>923</v>
      </c>
      <c r="N13" s="273" t="s">
        <v>3212</v>
      </c>
      <c r="O13" s="287" t="s">
        <v>3521</v>
      </c>
      <c r="P13" s="287" t="s">
        <v>3408</v>
      </c>
      <c r="Q13" s="287" t="s">
        <v>1838</v>
      </c>
      <c r="R13" s="287" t="s">
        <v>1838</v>
      </c>
      <c r="S13" s="287" t="s">
        <v>4</v>
      </c>
      <c r="T13" s="287" t="s">
        <v>3519</v>
      </c>
      <c r="U13" s="287" t="s">
        <v>3046</v>
      </c>
      <c r="V13" s="287" t="s">
        <v>1838</v>
      </c>
      <c r="W13" s="287" t="s">
        <v>1838</v>
      </c>
      <c r="X13" s="287" t="s">
        <v>949</v>
      </c>
      <c r="Y13" s="287" t="s">
        <v>949</v>
      </c>
      <c r="Z13" s="287" t="s">
        <v>949</v>
      </c>
      <c r="AA13" s="287" t="s">
        <v>949</v>
      </c>
      <c r="AB13" s="287" t="s">
        <v>949</v>
      </c>
      <c r="AC13" s="291"/>
      <c r="AD13" s="291"/>
      <c r="AE13" s="291"/>
      <c r="AF13" s="280" t="s">
        <v>3278</v>
      </c>
      <c r="AG13" s="374"/>
    </row>
    <row r="14" spans="1:33" x14ac:dyDescent="0.25">
      <c r="A14" s="272" t="s">
        <v>3232</v>
      </c>
      <c r="B14" s="273" t="s">
        <v>3233</v>
      </c>
      <c r="C14" s="273"/>
      <c r="D14" s="273"/>
      <c r="E14" s="273"/>
      <c r="F14" s="273"/>
      <c r="G14" s="273"/>
      <c r="H14" s="273"/>
      <c r="I14" s="273"/>
      <c r="J14" s="273"/>
      <c r="K14" s="291"/>
      <c r="L14" s="273"/>
      <c r="M14" s="273"/>
      <c r="N14" s="273"/>
      <c r="O14" s="273"/>
      <c r="P14" s="273"/>
      <c r="Q14" s="273"/>
      <c r="R14" s="273"/>
      <c r="S14" s="273"/>
      <c r="T14" s="273"/>
      <c r="U14" s="273"/>
      <c r="V14" s="273"/>
      <c r="W14" s="273"/>
      <c r="X14" s="273"/>
      <c r="Y14" s="273"/>
      <c r="Z14" s="273"/>
      <c r="AA14" s="273"/>
      <c r="AB14" s="273"/>
      <c r="AC14" s="291"/>
      <c r="AD14" s="291"/>
      <c r="AE14" s="291"/>
      <c r="AF14" s="280"/>
      <c r="AG14" s="374"/>
    </row>
    <row r="15" spans="1:33" ht="285" x14ac:dyDescent="0.25">
      <c r="A15" s="272" t="s">
        <v>3234</v>
      </c>
      <c r="B15" s="273"/>
      <c r="C15" s="273"/>
      <c r="D15" s="273" t="s">
        <v>3235</v>
      </c>
      <c r="E15" s="273" t="s">
        <v>3236</v>
      </c>
      <c r="F15" s="273"/>
      <c r="G15" s="273" t="s">
        <v>3237</v>
      </c>
      <c r="H15" s="273" t="s">
        <v>3238</v>
      </c>
      <c r="I15" s="273" t="s">
        <v>3881</v>
      </c>
      <c r="J15" s="273" t="s">
        <v>3210</v>
      </c>
      <c r="K15" s="291" t="s">
        <v>23</v>
      </c>
      <c r="L15" s="287" t="s">
        <v>3095</v>
      </c>
      <c r="M15" s="273" t="s">
        <v>923</v>
      </c>
      <c r="N15" s="273" t="s">
        <v>3212</v>
      </c>
      <c r="O15" s="287" t="s">
        <v>3522</v>
      </c>
      <c r="P15" s="287" t="s">
        <v>3523</v>
      </c>
      <c r="Q15" s="287" t="s">
        <v>1838</v>
      </c>
      <c r="R15" s="287" t="s">
        <v>1838</v>
      </c>
      <c r="S15" s="287" t="s">
        <v>4</v>
      </c>
      <c r="T15" s="287" t="s">
        <v>3519</v>
      </c>
      <c r="U15" s="287" t="s">
        <v>3046</v>
      </c>
      <c r="V15" s="287" t="s">
        <v>1838</v>
      </c>
      <c r="W15" s="287" t="s">
        <v>1838</v>
      </c>
      <c r="X15" s="287" t="s">
        <v>949</v>
      </c>
      <c r="Y15" s="287" t="s">
        <v>949</v>
      </c>
      <c r="Z15" s="287" t="s">
        <v>949</v>
      </c>
      <c r="AA15" s="287" t="s">
        <v>949</v>
      </c>
      <c r="AB15" s="287" t="s">
        <v>949</v>
      </c>
      <c r="AC15" s="291"/>
      <c r="AD15" s="291"/>
      <c r="AE15" s="291"/>
      <c r="AF15" s="280" t="s">
        <v>3213</v>
      </c>
      <c r="AG15" s="374"/>
    </row>
    <row r="16" spans="1:33" ht="285" x14ac:dyDescent="0.25">
      <c r="A16" s="272" t="s">
        <v>3239</v>
      </c>
      <c r="B16" s="273"/>
      <c r="C16" s="273"/>
      <c r="D16" s="273" t="s">
        <v>3240</v>
      </c>
      <c r="E16" s="273" t="s">
        <v>3241</v>
      </c>
      <c r="F16" s="273"/>
      <c r="G16" s="273" t="s">
        <v>3242</v>
      </c>
      <c r="H16" s="273" t="s">
        <v>3243</v>
      </c>
      <c r="I16" s="273" t="s">
        <v>3881</v>
      </c>
      <c r="J16" s="273" t="s">
        <v>3210</v>
      </c>
      <c r="K16" s="291" t="s">
        <v>23</v>
      </c>
      <c r="L16" s="287" t="s">
        <v>3095</v>
      </c>
      <c r="M16" s="273" t="s">
        <v>923</v>
      </c>
      <c r="N16" s="273" t="s">
        <v>3244</v>
      </c>
      <c r="O16" s="287" t="s">
        <v>3525</v>
      </c>
      <c r="P16" s="287" t="s">
        <v>3524</v>
      </c>
      <c r="Q16" s="287" t="s">
        <v>1838</v>
      </c>
      <c r="R16" s="287" t="s">
        <v>1838</v>
      </c>
      <c r="S16" s="287" t="s">
        <v>4</v>
      </c>
      <c r="T16" s="287" t="s">
        <v>3519</v>
      </c>
      <c r="U16" s="287" t="s">
        <v>3046</v>
      </c>
      <c r="V16" s="287" t="s">
        <v>1838</v>
      </c>
      <c r="W16" s="287" t="s">
        <v>1838</v>
      </c>
      <c r="X16" s="287" t="s">
        <v>949</v>
      </c>
      <c r="Y16" s="287" t="s">
        <v>949</v>
      </c>
      <c r="Z16" s="287" t="s">
        <v>949</v>
      </c>
      <c r="AA16" s="287" t="s">
        <v>949</v>
      </c>
      <c r="AB16" s="287" t="s">
        <v>949</v>
      </c>
      <c r="AC16" s="291"/>
      <c r="AD16" s="291"/>
      <c r="AE16" s="291"/>
      <c r="AF16" s="280" t="s">
        <v>3213</v>
      </c>
      <c r="AG16" s="374"/>
    </row>
    <row r="17" spans="1:33" ht="285" x14ac:dyDescent="0.25">
      <c r="A17" s="272" t="s">
        <v>1566</v>
      </c>
      <c r="B17" s="333"/>
      <c r="C17" s="273"/>
      <c r="D17" s="273" t="s">
        <v>3231</v>
      </c>
      <c r="E17" s="273"/>
      <c r="F17" s="273"/>
      <c r="G17" s="273" t="s">
        <v>3209</v>
      </c>
      <c r="H17" s="273" t="s">
        <v>3267</v>
      </c>
      <c r="I17" s="273" t="s">
        <v>3881</v>
      </c>
      <c r="J17" s="273" t="s">
        <v>3210</v>
      </c>
      <c r="K17" s="291">
        <v>4</v>
      </c>
      <c r="L17" s="287" t="s">
        <v>3095</v>
      </c>
      <c r="M17" s="273" t="s">
        <v>923</v>
      </c>
      <c r="N17" s="273" t="s">
        <v>3212</v>
      </c>
      <c r="O17" s="287" t="s">
        <v>3526</v>
      </c>
      <c r="P17" s="287" t="s">
        <v>3523</v>
      </c>
      <c r="Q17" s="287" t="s">
        <v>1838</v>
      </c>
      <c r="R17" s="287" t="s">
        <v>1838</v>
      </c>
      <c r="S17" s="287" t="s">
        <v>4</v>
      </c>
      <c r="T17" s="287" t="s">
        <v>3519</v>
      </c>
      <c r="U17" s="287" t="s">
        <v>3046</v>
      </c>
      <c r="V17" s="287" t="s">
        <v>1838</v>
      </c>
      <c r="W17" s="287" t="s">
        <v>1838</v>
      </c>
      <c r="X17" s="287" t="s">
        <v>949</v>
      </c>
      <c r="Y17" s="287" t="s">
        <v>949</v>
      </c>
      <c r="Z17" s="287" t="s">
        <v>949</v>
      </c>
      <c r="AA17" s="287" t="s">
        <v>949</v>
      </c>
      <c r="AB17" s="287" t="s">
        <v>949</v>
      </c>
      <c r="AC17" s="291"/>
      <c r="AD17" s="291"/>
      <c r="AE17" s="291"/>
      <c r="AF17" s="280" t="s">
        <v>3278</v>
      </c>
      <c r="AG17" s="374"/>
    </row>
    <row r="18" spans="1:33" x14ac:dyDescent="0.25">
      <c r="A18" s="272" t="s">
        <v>3245</v>
      </c>
      <c r="B18" s="271" t="s">
        <v>3246</v>
      </c>
      <c r="C18" s="273"/>
      <c r="D18" s="273"/>
      <c r="E18" s="273"/>
      <c r="F18" s="273"/>
      <c r="G18" s="273"/>
      <c r="H18" s="273"/>
      <c r="I18" s="273"/>
      <c r="J18" s="273"/>
      <c r="K18" s="291"/>
      <c r="L18" s="273"/>
      <c r="M18" s="273"/>
      <c r="N18" s="273"/>
      <c r="O18" s="273"/>
      <c r="P18" s="273"/>
      <c r="Q18" s="273"/>
      <c r="R18" s="273"/>
      <c r="S18" s="273"/>
      <c r="T18" s="273"/>
      <c r="U18" s="273"/>
      <c r="V18" s="273"/>
      <c r="W18" s="273"/>
      <c r="X18" s="273"/>
      <c r="Y18" s="273"/>
      <c r="Z18" s="273"/>
      <c r="AA18" s="273"/>
      <c r="AB18" s="273"/>
      <c r="AC18" s="291"/>
      <c r="AD18" s="291"/>
      <c r="AE18" s="291"/>
      <c r="AF18" s="280"/>
      <c r="AG18" s="374"/>
    </row>
    <row r="19" spans="1:33" x14ac:dyDescent="0.25">
      <c r="A19" s="272" t="s">
        <v>3247</v>
      </c>
      <c r="B19" s="271" t="s">
        <v>3248</v>
      </c>
      <c r="C19" s="273"/>
      <c r="D19" s="273"/>
      <c r="E19" s="273"/>
      <c r="F19" s="273"/>
      <c r="G19" s="273"/>
      <c r="H19" s="273"/>
      <c r="I19" s="273"/>
      <c r="J19" s="273"/>
      <c r="K19" s="291"/>
      <c r="L19" s="273"/>
      <c r="M19" s="273"/>
      <c r="N19" s="273"/>
      <c r="O19" s="273"/>
      <c r="P19" s="273"/>
      <c r="Q19" s="273"/>
      <c r="R19" s="273"/>
      <c r="S19" s="273"/>
      <c r="T19" s="273"/>
      <c r="U19" s="273"/>
      <c r="V19" s="273"/>
      <c r="W19" s="273"/>
      <c r="X19" s="273"/>
      <c r="Y19" s="273"/>
      <c r="Z19" s="273"/>
      <c r="AA19" s="273"/>
      <c r="AB19" s="273"/>
      <c r="AC19" s="291"/>
      <c r="AD19" s="291"/>
      <c r="AE19" s="291"/>
      <c r="AF19" s="280"/>
      <c r="AG19" s="374"/>
    </row>
    <row r="20" spans="1:33" x14ac:dyDescent="0.25">
      <c r="A20" s="272" t="s">
        <v>3249</v>
      </c>
      <c r="B20" s="271" t="s">
        <v>3250</v>
      </c>
      <c r="C20" s="273"/>
      <c r="D20" s="273"/>
      <c r="E20" s="273"/>
      <c r="F20" s="273"/>
      <c r="G20" s="273"/>
      <c r="H20" s="273"/>
      <c r="I20" s="273"/>
      <c r="J20" s="273"/>
      <c r="K20" s="291"/>
      <c r="L20" s="273"/>
      <c r="M20" s="273"/>
      <c r="N20" s="273"/>
      <c r="O20" s="273"/>
      <c r="P20" s="273"/>
      <c r="Q20" s="273"/>
      <c r="R20" s="273"/>
      <c r="S20" s="273"/>
      <c r="T20" s="273"/>
      <c r="U20" s="273"/>
      <c r="V20" s="273"/>
      <c r="W20" s="273"/>
      <c r="X20" s="273"/>
      <c r="Y20" s="273"/>
      <c r="Z20" s="273"/>
      <c r="AA20" s="273"/>
      <c r="AB20" s="273"/>
      <c r="AC20" s="291"/>
      <c r="AD20" s="291"/>
      <c r="AE20" s="291"/>
      <c r="AF20" s="280"/>
      <c r="AG20" s="374"/>
    </row>
    <row r="21" spans="1:33" x14ac:dyDescent="0.25">
      <c r="B21" s="259"/>
    </row>
  </sheetData>
  <mergeCells count="6">
    <mergeCell ref="C1:D1"/>
    <mergeCell ref="A2:F2"/>
    <mergeCell ref="G2:J2"/>
    <mergeCell ref="AC2:AE2"/>
    <mergeCell ref="S2:AB2"/>
    <mergeCell ref="M2:R2"/>
  </mergeCells>
  <pageMargins left="0.25" right="0.25" top="0.75" bottom="0.75" header="0.3" footer="0.3"/>
  <pageSetup paperSize="3" scale="49" fitToWidth="2" fitToHeight="0" pageOrder="overThenDown" orientation="landscape" r:id="rId1"/>
  <headerFooter>
    <oddHeader>&amp;CSolar Probe Plus (SPP) Failure Modes and Effects Analysis (FMEA)</oddHeader>
    <oddFooter>&amp;C&amp;A - &amp;P of &amp;N</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view="pageBreakPreview" zoomScale="60" zoomScaleNormal="60"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6.28515625" style="134" bestFit="1" customWidth="1"/>
    <col min="2" max="2" width="25.7109375" style="224" customWidth="1"/>
    <col min="3" max="3" width="25.7109375" style="134" customWidth="1"/>
    <col min="4" max="4" width="55.42578125" style="224" customWidth="1"/>
    <col min="5" max="5" width="72.7109375" style="134" customWidth="1"/>
    <col min="6" max="6" width="25.7109375" style="134" customWidth="1"/>
    <col min="7" max="7" width="33.42578125" style="134" customWidth="1"/>
    <col min="8" max="10" width="25.7109375" style="134" customWidth="1"/>
    <col min="11" max="11" width="11.85546875" style="134" bestFit="1" customWidth="1"/>
    <col min="12" max="12" width="11.85546875" style="134" customWidth="1"/>
    <col min="13" max="13" width="15.28515625" style="134" customWidth="1"/>
    <col min="14" max="16" width="25.7109375" style="134" customWidth="1"/>
    <col min="17" max="19" width="14.140625" style="134" customWidth="1"/>
    <col min="20" max="20" width="28.85546875" style="134" customWidth="1"/>
    <col min="21" max="22" width="14.140625" style="134" customWidth="1"/>
    <col min="23" max="23" width="13" style="134" customWidth="1"/>
    <col min="24" max="24" width="35.5703125" style="224" customWidth="1"/>
    <col min="25" max="25" width="14.85546875" style="134" customWidth="1"/>
    <col min="26" max="27" width="13" style="134" customWidth="1"/>
    <col min="28" max="28" width="30.5703125" style="134" customWidth="1"/>
    <col min="29" max="29" width="13" style="134" customWidth="1"/>
    <col min="30" max="30" width="14.42578125" style="134" customWidth="1"/>
    <col min="31" max="31" width="30" style="224" customWidth="1"/>
    <col min="32" max="32" width="37.140625" style="134" customWidth="1"/>
    <col min="33" max="33" width="10.5703125" style="134" bestFit="1" customWidth="1"/>
    <col min="34" max="16384" width="9.140625" style="134"/>
  </cols>
  <sheetData>
    <row r="1" spans="1:33" ht="30" x14ac:dyDescent="0.25">
      <c r="A1" s="260" t="s">
        <v>1690</v>
      </c>
      <c r="B1" s="261" t="s">
        <v>1692</v>
      </c>
      <c r="C1" s="454" t="s">
        <v>3583</v>
      </c>
      <c r="D1" s="455"/>
      <c r="E1" s="227"/>
      <c r="F1" s="227"/>
      <c r="G1" s="227"/>
      <c r="H1" s="140"/>
      <c r="I1" s="84"/>
    </row>
    <row r="2" spans="1:33" s="224" customFormat="1" ht="15" customHeight="1" x14ac:dyDescent="0.25">
      <c r="G2" s="450" t="s">
        <v>5</v>
      </c>
      <c r="H2" s="450"/>
      <c r="I2" s="450"/>
      <c r="J2" s="450"/>
      <c r="K2" s="140"/>
      <c r="L2" s="140"/>
      <c r="M2" s="451" t="s">
        <v>6</v>
      </c>
      <c r="N2" s="451"/>
      <c r="O2" s="451"/>
      <c r="P2" s="451"/>
      <c r="Q2" s="451"/>
      <c r="R2" s="451"/>
      <c r="S2" s="452" t="s">
        <v>2885</v>
      </c>
      <c r="T2" s="452"/>
      <c r="U2" s="452"/>
      <c r="V2" s="452"/>
      <c r="W2" s="452"/>
      <c r="X2" s="452"/>
      <c r="Y2" s="452"/>
      <c r="Z2" s="452"/>
      <c r="AA2" s="452"/>
      <c r="AB2" s="452"/>
      <c r="AC2" s="453" t="s">
        <v>2892</v>
      </c>
      <c r="AD2" s="453"/>
      <c r="AE2" s="453"/>
    </row>
    <row r="3" spans="1:33" s="139" customFormat="1" ht="45.75" thickBot="1" x14ac:dyDescent="0.3">
      <c r="A3" s="136" t="s">
        <v>0</v>
      </c>
      <c r="B3" s="137" t="s">
        <v>2</v>
      </c>
      <c r="C3" s="137" t="s">
        <v>1</v>
      </c>
      <c r="D3" s="137" t="s">
        <v>287</v>
      </c>
      <c r="E3" s="137" t="s">
        <v>208</v>
      </c>
      <c r="F3" s="138" t="s">
        <v>7</v>
      </c>
      <c r="G3" s="351" t="s">
        <v>4</v>
      </c>
      <c r="H3" s="351" t="s">
        <v>284</v>
      </c>
      <c r="I3" s="351" t="s">
        <v>285</v>
      </c>
      <c r="J3" s="351" t="s">
        <v>286</v>
      </c>
      <c r="K3" s="137" t="s">
        <v>8</v>
      </c>
      <c r="L3" s="138" t="s">
        <v>2842</v>
      </c>
      <c r="M3" s="352" t="s">
        <v>289</v>
      </c>
      <c r="N3" s="352" t="s">
        <v>2839</v>
      </c>
      <c r="O3" s="352" t="s">
        <v>2865</v>
      </c>
      <c r="P3" s="352" t="s">
        <v>2866</v>
      </c>
      <c r="Q3" s="352" t="s">
        <v>2877</v>
      </c>
      <c r="R3" s="352" t="s">
        <v>2878</v>
      </c>
      <c r="S3" s="353" t="s">
        <v>2849</v>
      </c>
      <c r="T3" s="353" t="s">
        <v>2868</v>
      </c>
      <c r="U3" s="353" t="s">
        <v>2870</v>
      </c>
      <c r="V3" s="353" t="s">
        <v>291</v>
      </c>
      <c r="W3" s="353" t="s">
        <v>292</v>
      </c>
      <c r="X3" s="324" t="s">
        <v>2888</v>
      </c>
      <c r="Y3" s="324" t="s">
        <v>2871</v>
      </c>
      <c r="Z3" s="324" t="s">
        <v>2889</v>
      </c>
      <c r="AA3" s="324" t="s">
        <v>292</v>
      </c>
      <c r="AB3" s="324" t="s">
        <v>2884</v>
      </c>
      <c r="AC3" s="304" t="s">
        <v>2859</v>
      </c>
      <c r="AD3" s="304" t="s">
        <v>2860</v>
      </c>
      <c r="AE3" s="304" t="s">
        <v>2861</v>
      </c>
      <c r="AF3" s="390" t="s">
        <v>916</v>
      </c>
      <c r="AG3" s="138" t="s">
        <v>3843</v>
      </c>
    </row>
    <row r="4" spans="1:33" x14ac:dyDescent="0.25">
      <c r="A4" s="330" t="s">
        <v>145</v>
      </c>
      <c r="B4" s="277" t="s">
        <v>146</v>
      </c>
      <c r="C4" s="277"/>
      <c r="D4" s="277"/>
      <c r="E4" s="277"/>
      <c r="F4" s="277"/>
      <c r="G4" s="277"/>
      <c r="H4" s="277"/>
      <c r="I4" s="277"/>
      <c r="J4" s="277"/>
      <c r="K4" s="349"/>
      <c r="L4" s="277"/>
      <c r="M4" s="277"/>
      <c r="N4" s="277"/>
      <c r="O4" s="277"/>
      <c r="P4" s="277"/>
      <c r="Q4" s="277"/>
      <c r="R4" s="277"/>
      <c r="S4" s="277"/>
      <c r="T4" s="277"/>
      <c r="U4" s="277"/>
      <c r="V4" s="277"/>
      <c r="W4" s="277"/>
      <c r="X4" s="277"/>
      <c r="Y4" s="277"/>
      <c r="Z4" s="277"/>
      <c r="AA4" s="277"/>
      <c r="AB4" s="277"/>
      <c r="AC4" s="349"/>
      <c r="AD4" s="349"/>
      <c r="AE4" s="349"/>
      <c r="AF4" s="350"/>
      <c r="AG4" s="376"/>
    </row>
    <row r="5" spans="1:33" x14ac:dyDescent="0.25">
      <c r="A5" s="272" t="s">
        <v>148</v>
      </c>
      <c r="B5" s="273" t="s">
        <v>147</v>
      </c>
      <c r="C5" s="273"/>
      <c r="D5" s="273"/>
      <c r="E5" s="273"/>
      <c r="F5" s="273"/>
      <c r="G5" s="273"/>
      <c r="H5" s="273"/>
      <c r="I5" s="273"/>
      <c r="J5" s="273"/>
      <c r="K5" s="291"/>
      <c r="L5" s="273"/>
      <c r="M5" s="273"/>
      <c r="N5" s="273"/>
      <c r="O5" s="273"/>
      <c r="P5" s="273"/>
      <c r="Q5" s="273"/>
      <c r="R5" s="273"/>
      <c r="S5" s="273"/>
      <c r="T5" s="273"/>
      <c r="U5" s="273"/>
      <c r="V5" s="273"/>
      <c r="W5" s="273"/>
      <c r="X5" s="273"/>
      <c r="Y5" s="273"/>
      <c r="Z5" s="273"/>
      <c r="AA5" s="273"/>
      <c r="AB5" s="273"/>
      <c r="AC5" s="291"/>
      <c r="AD5" s="291"/>
      <c r="AE5" s="291"/>
      <c r="AF5" s="280"/>
      <c r="AG5" s="374"/>
    </row>
    <row r="6" spans="1:33" ht="315" x14ac:dyDescent="0.25">
      <c r="A6" s="272" t="s">
        <v>366</v>
      </c>
      <c r="B6" s="273"/>
      <c r="C6" s="273"/>
      <c r="D6" s="273" t="s">
        <v>3584</v>
      </c>
      <c r="E6" s="273" t="s">
        <v>3585</v>
      </c>
      <c r="F6" s="273" t="s">
        <v>1146</v>
      </c>
      <c r="G6" s="273" t="s">
        <v>1147</v>
      </c>
      <c r="H6" s="273" t="s">
        <v>1769</v>
      </c>
      <c r="I6" s="273" t="s">
        <v>3019</v>
      </c>
      <c r="J6" s="273" t="s">
        <v>1148</v>
      </c>
      <c r="K6" s="291">
        <v>3</v>
      </c>
      <c r="L6" s="273"/>
      <c r="M6" s="268" t="s">
        <v>1151</v>
      </c>
      <c r="N6" s="273" t="s">
        <v>1150</v>
      </c>
      <c r="O6" s="273"/>
      <c r="P6" s="273"/>
      <c r="Q6" s="273" t="s">
        <v>1155</v>
      </c>
      <c r="R6" s="273"/>
      <c r="S6" s="273"/>
      <c r="T6" s="273" t="s">
        <v>1153</v>
      </c>
      <c r="U6" s="273"/>
      <c r="V6" s="273"/>
      <c r="W6" s="273"/>
      <c r="X6" s="268" t="s">
        <v>1154</v>
      </c>
      <c r="Y6" s="273"/>
      <c r="Z6" s="273"/>
      <c r="AA6" s="273"/>
      <c r="AB6" s="273"/>
      <c r="AC6" s="291"/>
      <c r="AD6" s="291"/>
      <c r="AE6" s="291"/>
      <c r="AF6" s="280" t="s">
        <v>3586</v>
      </c>
      <c r="AG6" s="374"/>
    </row>
    <row r="7" spans="1:33" ht="195" x14ac:dyDescent="0.25">
      <c r="A7" s="272" t="s">
        <v>3587</v>
      </c>
      <c r="B7" s="273"/>
      <c r="C7" s="273"/>
      <c r="D7" s="273" t="s">
        <v>3588</v>
      </c>
      <c r="E7" s="273" t="s">
        <v>3589</v>
      </c>
      <c r="F7" s="273" t="s">
        <v>1146</v>
      </c>
      <c r="G7" s="273" t="s">
        <v>1166</v>
      </c>
      <c r="H7" s="273" t="s">
        <v>1167</v>
      </c>
      <c r="I7" s="273" t="s">
        <v>3019</v>
      </c>
      <c r="J7" s="273" t="s">
        <v>1168</v>
      </c>
      <c r="K7" s="291">
        <v>3</v>
      </c>
      <c r="L7" s="273"/>
      <c r="M7" s="268" t="s">
        <v>1589</v>
      </c>
      <c r="N7" s="273" t="s">
        <v>1169</v>
      </c>
      <c r="O7" s="273"/>
      <c r="P7" s="273"/>
      <c r="Q7" s="273" t="s">
        <v>1155</v>
      </c>
      <c r="R7" s="273"/>
      <c r="S7" s="273"/>
      <c r="T7" s="273" t="s">
        <v>1171</v>
      </c>
      <c r="U7" s="273"/>
      <c r="V7" s="273"/>
      <c r="W7" s="273"/>
      <c r="X7" s="268" t="s">
        <v>1154</v>
      </c>
      <c r="Y7" s="273"/>
      <c r="Z7" s="273"/>
      <c r="AA7" s="273"/>
      <c r="AB7" s="273"/>
      <c r="AC7" s="291"/>
      <c r="AD7" s="291"/>
      <c r="AE7" s="291"/>
      <c r="AF7" s="280" t="s">
        <v>3590</v>
      </c>
      <c r="AG7" s="374"/>
    </row>
    <row r="8" spans="1:33" ht="409.5" x14ac:dyDescent="0.25">
      <c r="A8" s="272" t="s">
        <v>3591</v>
      </c>
      <c r="B8" s="273"/>
      <c r="C8" s="273"/>
      <c r="D8" s="273" t="s">
        <v>3592</v>
      </c>
      <c r="E8" s="273" t="s">
        <v>3593</v>
      </c>
      <c r="F8" s="273"/>
      <c r="G8" s="273" t="s">
        <v>1176</v>
      </c>
      <c r="H8" s="273" t="s">
        <v>1177</v>
      </c>
      <c r="I8" s="273" t="s">
        <v>1149</v>
      </c>
      <c r="J8" s="273" t="s">
        <v>1178</v>
      </c>
      <c r="K8" s="291">
        <v>3</v>
      </c>
      <c r="L8" s="273"/>
      <c r="M8" s="268" t="s">
        <v>1589</v>
      </c>
      <c r="N8" s="273" t="s">
        <v>3023</v>
      </c>
      <c r="O8" s="273"/>
      <c r="P8" s="273"/>
      <c r="Q8" s="273" t="s">
        <v>1155</v>
      </c>
      <c r="R8" s="273"/>
      <c r="S8" s="273"/>
      <c r="T8" s="273"/>
      <c r="U8" s="273"/>
      <c r="V8" s="273"/>
      <c r="W8" s="273"/>
      <c r="X8" s="273" t="s">
        <v>1154</v>
      </c>
      <c r="Y8" s="273"/>
      <c r="Z8" s="273"/>
      <c r="AA8" s="273"/>
      <c r="AB8" s="273" t="s">
        <v>3026</v>
      </c>
      <c r="AC8" s="291"/>
      <c r="AD8" s="291"/>
      <c r="AE8" s="291"/>
      <c r="AF8" s="280" t="s">
        <v>3586</v>
      </c>
      <c r="AG8" s="374"/>
    </row>
    <row r="9" spans="1:33" ht="330" x14ac:dyDescent="0.25">
      <c r="A9" s="272" t="s">
        <v>3594</v>
      </c>
      <c r="B9" s="273"/>
      <c r="C9" s="273"/>
      <c r="D9" s="273" t="s">
        <v>3595</v>
      </c>
      <c r="E9" s="273" t="s">
        <v>3596</v>
      </c>
      <c r="F9" s="273"/>
      <c r="G9" s="273" t="s">
        <v>1176</v>
      </c>
      <c r="H9" s="273" t="s">
        <v>1193</v>
      </c>
      <c r="I9" s="273" t="s">
        <v>1149</v>
      </c>
      <c r="J9" s="273" t="s">
        <v>1194</v>
      </c>
      <c r="K9" s="291">
        <v>3</v>
      </c>
      <c r="L9" s="273"/>
      <c r="M9" s="268" t="s">
        <v>1589</v>
      </c>
      <c r="N9" s="273" t="s">
        <v>1195</v>
      </c>
      <c r="O9" s="273"/>
      <c r="P9" s="273"/>
      <c r="Q9" s="273" t="s">
        <v>1155</v>
      </c>
      <c r="R9" s="273"/>
      <c r="S9" s="273"/>
      <c r="T9" s="273"/>
      <c r="U9" s="273"/>
      <c r="V9" s="273"/>
      <c r="W9" s="273"/>
      <c r="X9" s="273" t="s">
        <v>1154</v>
      </c>
      <c r="Y9" s="273"/>
      <c r="Z9" s="273"/>
      <c r="AA9" s="273"/>
      <c r="AB9" s="273" t="s">
        <v>3026</v>
      </c>
      <c r="AC9" s="291"/>
      <c r="AD9" s="291"/>
      <c r="AE9" s="291"/>
      <c r="AF9" s="280" t="s">
        <v>3586</v>
      </c>
      <c r="AG9" s="374"/>
    </row>
    <row r="10" spans="1:33" ht="360" x14ac:dyDescent="0.25">
      <c r="A10" s="272" t="s">
        <v>3597</v>
      </c>
      <c r="B10" s="273"/>
      <c r="C10" s="273"/>
      <c r="D10" s="273" t="s">
        <v>3598</v>
      </c>
      <c r="E10" s="273" t="s">
        <v>3599</v>
      </c>
      <c r="F10" s="273"/>
      <c r="G10" s="273" t="s">
        <v>1205</v>
      </c>
      <c r="H10" s="273" t="s">
        <v>1206</v>
      </c>
      <c r="I10" s="273" t="s">
        <v>1149</v>
      </c>
      <c r="J10" s="273" t="s">
        <v>1207</v>
      </c>
      <c r="K10" s="291">
        <v>3</v>
      </c>
      <c r="L10" s="273"/>
      <c r="M10" s="268" t="s">
        <v>1589</v>
      </c>
      <c r="N10" s="273" t="s">
        <v>1208</v>
      </c>
      <c r="O10" s="273"/>
      <c r="P10" s="273"/>
      <c r="Q10" s="273" t="s">
        <v>1155</v>
      </c>
      <c r="R10" s="273"/>
      <c r="S10" s="273"/>
      <c r="T10" s="273"/>
      <c r="U10" s="273"/>
      <c r="V10" s="273"/>
      <c r="W10" s="273"/>
      <c r="X10" s="273" t="s">
        <v>1154</v>
      </c>
      <c r="Y10" s="273"/>
      <c r="Z10" s="273"/>
      <c r="AA10" s="273"/>
      <c r="AB10" s="273"/>
      <c r="AC10" s="291"/>
      <c r="AD10" s="291"/>
      <c r="AE10" s="291"/>
      <c r="AF10" s="280" t="s">
        <v>3586</v>
      </c>
      <c r="AG10" s="374"/>
    </row>
    <row r="11" spans="1:33" ht="195" x14ac:dyDescent="0.25">
      <c r="A11" s="272" t="s">
        <v>3600</v>
      </c>
      <c r="B11" s="273"/>
      <c r="C11" s="273"/>
      <c r="D11" s="273" t="s">
        <v>3601</v>
      </c>
      <c r="E11" s="273" t="s">
        <v>3602</v>
      </c>
      <c r="F11" s="273"/>
      <c r="G11" s="273" t="s">
        <v>1213</v>
      </c>
      <c r="H11" s="273" t="s">
        <v>1214</v>
      </c>
      <c r="I11" s="273" t="s">
        <v>1216</v>
      </c>
      <c r="J11" s="273" t="s">
        <v>1215</v>
      </c>
      <c r="K11" s="291">
        <v>3</v>
      </c>
      <c r="L11" s="273"/>
      <c r="M11" s="268" t="s">
        <v>1589</v>
      </c>
      <c r="N11" s="273" t="s">
        <v>1217</v>
      </c>
      <c r="O11" s="273"/>
      <c r="P11" s="273"/>
      <c r="Q11" s="273" t="s">
        <v>1155</v>
      </c>
      <c r="R11" s="273"/>
      <c r="S11" s="273"/>
      <c r="T11" s="273"/>
      <c r="U11" s="273"/>
      <c r="V11" s="273"/>
      <c r="W11" s="273"/>
      <c r="X11" s="273" t="s">
        <v>1154</v>
      </c>
      <c r="Y11" s="273"/>
      <c r="Z11" s="273"/>
      <c r="AA11" s="273"/>
      <c r="AB11" s="273"/>
      <c r="AC11" s="291"/>
      <c r="AD11" s="291"/>
      <c r="AE11" s="291"/>
      <c r="AF11" s="280" t="s">
        <v>3586</v>
      </c>
      <c r="AG11" s="374"/>
    </row>
    <row r="12" spans="1:33" ht="60" x14ac:dyDescent="0.25">
      <c r="A12" s="272" t="s">
        <v>1566</v>
      </c>
      <c r="B12" s="273"/>
      <c r="C12" s="273"/>
      <c r="D12" s="273" t="s">
        <v>3027</v>
      </c>
      <c r="E12" s="273"/>
      <c r="F12" s="273"/>
      <c r="G12" s="273" t="s">
        <v>3031</v>
      </c>
      <c r="H12" s="273" t="s">
        <v>3034</v>
      </c>
      <c r="I12" s="273" t="s">
        <v>1027</v>
      </c>
      <c r="J12" s="273" t="s">
        <v>1014</v>
      </c>
      <c r="K12" s="377">
        <v>3</v>
      </c>
      <c r="L12" s="273"/>
      <c r="M12" s="268"/>
      <c r="N12" s="273"/>
      <c r="O12" s="273"/>
      <c r="P12" s="273"/>
      <c r="Q12" s="273"/>
      <c r="R12" s="273"/>
      <c r="S12" s="273"/>
      <c r="T12" s="273"/>
      <c r="U12" s="273"/>
      <c r="V12" s="273"/>
      <c r="W12" s="273"/>
      <c r="X12" s="273"/>
      <c r="Y12" s="273"/>
      <c r="Z12" s="273"/>
      <c r="AA12" s="273"/>
      <c r="AB12" s="273"/>
      <c r="AC12" s="291"/>
      <c r="AD12" s="291"/>
      <c r="AE12" s="291"/>
      <c r="AF12" s="280"/>
      <c r="AG12" s="374"/>
    </row>
    <row r="13" spans="1:33" ht="165" x14ac:dyDescent="0.25">
      <c r="A13" s="272"/>
      <c r="B13" s="273"/>
      <c r="C13" s="273"/>
      <c r="D13" s="273" t="s">
        <v>3028</v>
      </c>
      <c r="E13" s="273"/>
      <c r="F13" s="273"/>
      <c r="G13" s="273" t="s">
        <v>3032</v>
      </c>
      <c r="H13" s="273" t="s">
        <v>3036</v>
      </c>
      <c r="I13" s="273" t="s">
        <v>1027</v>
      </c>
      <c r="J13" s="273" t="s">
        <v>3035</v>
      </c>
      <c r="K13" s="377">
        <v>3</v>
      </c>
      <c r="L13" s="273"/>
      <c r="M13" s="268"/>
      <c r="N13" s="273"/>
      <c r="O13" s="273"/>
      <c r="P13" s="273"/>
      <c r="Q13" s="273"/>
      <c r="R13" s="273"/>
      <c r="S13" s="273"/>
      <c r="T13" s="273"/>
      <c r="U13" s="273"/>
      <c r="V13" s="273"/>
      <c r="W13" s="273"/>
      <c r="X13" s="273"/>
      <c r="Y13" s="273"/>
      <c r="Z13" s="273"/>
      <c r="AA13" s="273"/>
      <c r="AB13" s="273"/>
      <c r="AC13" s="291"/>
      <c r="AD13" s="291"/>
      <c r="AE13" s="291"/>
      <c r="AF13" s="280"/>
      <c r="AG13" s="374"/>
    </row>
    <row r="14" spans="1:33" ht="165" x14ac:dyDescent="0.25">
      <c r="A14" s="272"/>
      <c r="B14" s="273"/>
      <c r="C14" s="273"/>
      <c r="D14" s="273" t="s">
        <v>3029</v>
      </c>
      <c r="E14" s="273"/>
      <c r="F14" s="273"/>
      <c r="G14" s="273" t="s">
        <v>3033</v>
      </c>
      <c r="H14" s="273" t="s">
        <v>3036</v>
      </c>
      <c r="I14" s="273" t="s">
        <v>1027</v>
      </c>
      <c r="J14" s="273" t="s">
        <v>3035</v>
      </c>
      <c r="K14" s="377">
        <v>3</v>
      </c>
      <c r="L14" s="273"/>
      <c r="M14" s="268"/>
      <c r="N14" s="273"/>
      <c r="O14" s="273"/>
      <c r="P14" s="273"/>
      <c r="Q14" s="273"/>
      <c r="R14" s="273"/>
      <c r="S14" s="273"/>
      <c r="T14" s="273"/>
      <c r="U14" s="273"/>
      <c r="V14" s="273"/>
      <c r="W14" s="273"/>
      <c r="X14" s="273"/>
      <c r="Y14" s="273"/>
      <c r="Z14" s="273"/>
      <c r="AA14" s="273"/>
      <c r="AB14" s="273"/>
      <c r="AC14" s="291"/>
      <c r="AD14" s="291"/>
      <c r="AE14" s="291"/>
      <c r="AF14" s="280"/>
      <c r="AG14" s="374"/>
    </row>
    <row r="15" spans="1:33" ht="105" x14ac:dyDescent="0.25">
      <c r="A15" s="272"/>
      <c r="B15" s="273"/>
      <c r="C15" s="273"/>
      <c r="D15" s="273" t="s">
        <v>3030</v>
      </c>
      <c r="E15" s="273"/>
      <c r="F15" s="273"/>
      <c r="G15" s="273" t="s">
        <v>3037</v>
      </c>
      <c r="H15" s="273" t="s">
        <v>3038</v>
      </c>
      <c r="I15" s="273" t="s">
        <v>1027</v>
      </c>
      <c r="J15" s="273" t="s">
        <v>1014</v>
      </c>
      <c r="K15" s="377">
        <v>3</v>
      </c>
      <c r="L15" s="273"/>
      <c r="M15" s="268"/>
      <c r="N15" s="273"/>
      <c r="O15" s="273"/>
      <c r="P15" s="273"/>
      <c r="Q15" s="273"/>
      <c r="R15" s="273"/>
      <c r="S15" s="273"/>
      <c r="T15" s="273"/>
      <c r="U15" s="273"/>
      <c r="V15" s="273"/>
      <c r="W15" s="273"/>
      <c r="X15" s="273"/>
      <c r="Y15" s="273"/>
      <c r="Z15" s="273"/>
      <c r="AA15" s="273"/>
      <c r="AB15" s="273"/>
      <c r="AC15" s="291"/>
      <c r="AD15" s="291"/>
      <c r="AE15" s="291"/>
      <c r="AF15" s="280"/>
      <c r="AG15" s="374"/>
    </row>
    <row r="16" spans="1:33" x14ac:dyDescent="0.25">
      <c r="A16" s="272" t="s">
        <v>3603</v>
      </c>
      <c r="B16" s="271" t="s">
        <v>3604</v>
      </c>
      <c r="C16" s="273"/>
      <c r="D16" s="273"/>
      <c r="E16" s="273"/>
      <c r="F16" s="273"/>
      <c r="G16" s="273"/>
      <c r="H16" s="273"/>
      <c r="I16" s="273"/>
      <c r="J16" s="273"/>
      <c r="K16" s="291"/>
      <c r="L16" s="273"/>
      <c r="M16" s="273"/>
      <c r="N16" s="273"/>
      <c r="O16" s="273"/>
      <c r="P16" s="273"/>
      <c r="Q16" s="273"/>
      <c r="R16" s="273"/>
      <c r="S16" s="273"/>
      <c r="T16" s="273"/>
      <c r="U16" s="273"/>
      <c r="V16" s="273"/>
      <c r="W16" s="273"/>
      <c r="X16" s="273"/>
      <c r="Y16" s="273"/>
      <c r="Z16" s="273"/>
      <c r="AA16" s="273"/>
      <c r="AB16" s="273"/>
      <c r="AC16" s="291"/>
      <c r="AD16" s="291"/>
      <c r="AE16" s="291"/>
      <c r="AF16" s="280"/>
      <c r="AG16" s="374"/>
    </row>
    <row r="17" spans="1:33" s="224" customFormat="1" ht="409.5" x14ac:dyDescent="0.25">
      <c r="A17" s="272" t="s">
        <v>1773</v>
      </c>
      <c r="B17" s="273" t="s">
        <v>1774</v>
      </c>
      <c r="C17" s="273" t="s">
        <v>3605</v>
      </c>
      <c r="D17" s="273"/>
      <c r="E17" s="273"/>
      <c r="F17" s="273" t="s">
        <v>1794</v>
      </c>
      <c r="G17" s="273"/>
      <c r="H17" s="273"/>
      <c r="I17" s="273"/>
      <c r="J17" s="273" t="s">
        <v>1790</v>
      </c>
      <c r="K17" s="291"/>
      <c r="L17" s="273"/>
      <c r="M17" s="273"/>
      <c r="N17" s="273"/>
      <c r="O17" s="273"/>
      <c r="P17" s="273"/>
      <c r="Q17" s="273"/>
      <c r="R17" s="273"/>
      <c r="S17" s="273"/>
      <c r="T17" s="273"/>
      <c r="U17" s="273"/>
      <c r="V17" s="273"/>
      <c r="W17" s="273"/>
      <c r="X17" s="273"/>
      <c r="Y17" s="273"/>
      <c r="Z17" s="273"/>
      <c r="AA17" s="273"/>
      <c r="AB17" s="273"/>
      <c r="AC17" s="291"/>
      <c r="AD17" s="291"/>
      <c r="AE17" s="291"/>
      <c r="AF17" s="280"/>
      <c r="AG17" s="358"/>
    </row>
    <row r="18" spans="1:33" s="224" customFormat="1" x14ac:dyDescent="0.25">
      <c r="A18" s="272" t="s">
        <v>1694</v>
      </c>
      <c r="B18" s="273" t="s">
        <v>1779</v>
      </c>
      <c r="C18" s="273"/>
      <c r="D18" s="273"/>
      <c r="E18" s="273"/>
      <c r="F18" s="273"/>
      <c r="G18" s="273"/>
      <c r="H18" s="273"/>
      <c r="I18" s="273"/>
      <c r="J18" s="273"/>
      <c r="K18" s="291"/>
      <c r="L18" s="273"/>
      <c r="M18" s="273"/>
      <c r="N18" s="273"/>
      <c r="O18" s="273"/>
      <c r="P18" s="273"/>
      <c r="Q18" s="273"/>
      <c r="R18" s="273"/>
      <c r="S18" s="273"/>
      <c r="T18" s="273"/>
      <c r="U18" s="273"/>
      <c r="V18" s="273"/>
      <c r="W18" s="273"/>
      <c r="X18" s="273"/>
      <c r="Y18" s="273"/>
      <c r="Z18" s="273"/>
      <c r="AA18" s="273"/>
      <c r="AB18" s="273"/>
      <c r="AC18" s="291"/>
      <c r="AD18" s="291"/>
      <c r="AE18" s="291"/>
      <c r="AF18" s="280"/>
      <c r="AG18" s="358"/>
    </row>
    <row r="19" spans="1:33" s="224" customFormat="1" ht="405" x14ac:dyDescent="0.25">
      <c r="A19" s="272" t="s">
        <v>1777</v>
      </c>
      <c r="B19" s="273"/>
      <c r="C19" s="273"/>
      <c r="D19" s="273" t="s">
        <v>3606</v>
      </c>
      <c r="E19" s="273" t="s">
        <v>3607</v>
      </c>
      <c r="F19" s="273"/>
      <c r="G19" s="273" t="s">
        <v>1795</v>
      </c>
      <c r="H19" s="273" t="s">
        <v>3608</v>
      </c>
      <c r="I19" s="273" t="s">
        <v>1798</v>
      </c>
      <c r="J19" s="273" t="s">
        <v>1797</v>
      </c>
      <c r="K19" s="291">
        <v>2</v>
      </c>
      <c r="L19" s="282" t="s">
        <v>3609</v>
      </c>
      <c r="M19" s="268" t="s">
        <v>1800</v>
      </c>
      <c r="N19" s="273" t="s">
        <v>1799</v>
      </c>
      <c r="O19" s="282" t="s">
        <v>3610</v>
      </c>
      <c r="P19" s="282" t="s">
        <v>3611</v>
      </c>
      <c r="Q19" s="282" t="s">
        <v>3612</v>
      </c>
      <c r="R19" s="282" t="s">
        <v>949</v>
      </c>
      <c r="S19" s="282" t="s">
        <v>3613</v>
      </c>
      <c r="T19" s="282" t="s">
        <v>3614</v>
      </c>
      <c r="U19" s="282" t="s">
        <v>3615</v>
      </c>
      <c r="V19" s="282" t="s">
        <v>949</v>
      </c>
      <c r="W19" s="282" t="s">
        <v>3612</v>
      </c>
      <c r="X19" s="282" t="s">
        <v>949</v>
      </c>
      <c r="Y19" s="282" t="s">
        <v>949</v>
      </c>
      <c r="Z19" s="282" t="s">
        <v>949</v>
      </c>
      <c r="AA19" s="282" t="s">
        <v>949</v>
      </c>
      <c r="AB19" s="282" t="s">
        <v>949</v>
      </c>
      <c r="AC19" s="291"/>
      <c r="AD19" s="291"/>
      <c r="AE19" s="291"/>
      <c r="AF19" s="280" t="s">
        <v>3616</v>
      </c>
      <c r="AG19" s="358"/>
    </row>
    <row r="20" spans="1:33" s="224" customFormat="1" ht="285" x14ac:dyDescent="0.25">
      <c r="A20" s="272" t="s">
        <v>3617</v>
      </c>
      <c r="B20" s="273"/>
      <c r="C20" s="273"/>
      <c r="D20" s="273" t="s">
        <v>3885</v>
      </c>
      <c r="E20" s="273" t="s">
        <v>3618</v>
      </c>
      <c r="F20" s="273"/>
      <c r="G20" s="273" t="s">
        <v>1810</v>
      </c>
      <c r="H20" s="273" t="s">
        <v>3619</v>
      </c>
      <c r="I20" s="273" t="s">
        <v>1813</v>
      </c>
      <c r="J20" s="273" t="s">
        <v>1812</v>
      </c>
      <c r="K20" s="291" t="s">
        <v>23</v>
      </c>
      <c r="L20" s="282" t="s">
        <v>949</v>
      </c>
      <c r="M20" s="268" t="s">
        <v>1800</v>
      </c>
      <c r="N20" s="273" t="s">
        <v>1814</v>
      </c>
      <c r="O20" s="282" t="s">
        <v>3191</v>
      </c>
      <c r="P20" s="282" t="s">
        <v>3192</v>
      </c>
      <c r="Q20" s="282" t="s">
        <v>1838</v>
      </c>
      <c r="R20" s="282" t="s">
        <v>949</v>
      </c>
      <c r="S20" s="282" t="s">
        <v>3129</v>
      </c>
      <c r="T20" s="282" t="s">
        <v>949</v>
      </c>
      <c r="U20" s="282" t="s">
        <v>3109</v>
      </c>
      <c r="V20" s="282" t="s">
        <v>949</v>
      </c>
      <c r="W20" s="282" t="s">
        <v>949</v>
      </c>
      <c r="X20" s="282" t="s">
        <v>949</v>
      </c>
      <c r="Y20" s="282" t="s">
        <v>949</v>
      </c>
      <c r="Z20" s="282" t="s">
        <v>949</v>
      </c>
      <c r="AA20" s="282" t="s">
        <v>949</v>
      </c>
      <c r="AB20" s="282" t="s">
        <v>3193</v>
      </c>
      <c r="AC20" s="291"/>
      <c r="AD20" s="291"/>
      <c r="AE20" s="291"/>
      <c r="AF20" s="280" t="s">
        <v>3620</v>
      </c>
      <c r="AG20" s="358"/>
    </row>
    <row r="21" spans="1:33" s="224" customFormat="1" ht="195" x14ac:dyDescent="0.25">
      <c r="A21" s="272" t="s">
        <v>3621</v>
      </c>
      <c r="B21" s="273"/>
      <c r="C21" s="273"/>
      <c r="D21" s="273" t="s">
        <v>3886</v>
      </c>
      <c r="E21" s="273" t="s">
        <v>3622</v>
      </c>
      <c r="F21" s="273"/>
      <c r="G21" s="273" t="s">
        <v>1810</v>
      </c>
      <c r="H21" s="273" t="s">
        <v>3619</v>
      </c>
      <c r="I21" s="273" t="s">
        <v>1813</v>
      </c>
      <c r="J21" s="273" t="s">
        <v>1812</v>
      </c>
      <c r="K21" s="291" t="s">
        <v>23</v>
      </c>
      <c r="L21" s="282" t="s">
        <v>949</v>
      </c>
      <c r="M21" s="273" t="s">
        <v>1589</v>
      </c>
      <c r="N21" s="273" t="s">
        <v>1821</v>
      </c>
      <c r="O21" s="282" t="s">
        <v>3191</v>
      </c>
      <c r="P21" s="282" t="s">
        <v>3192</v>
      </c>
      <c r="Q21" s="282" t="s">
        <v>1838</v>
      </c>
      <c r="R21" s="282" t="s">
        <v>949</v>
      </c>
      <c r="S21" s="282" t="s">
        <v>3129</v>
      </c>
      <c r="T21" s="282" t="s">
        <v>949</v>
      </c>
      <c r="U21" s="282" t="s">
        <v>3109</v>
      </c>
      <c r="V21" s="282" t="s">
        <v>949</v>
      </c>
      <c r="W21" s="282" t="s">
        <v>949</v>
      </c>
      <c r="X21" s="282" t="s">
        <v>949</v>
      </c>
      <c r="Y21" s="282" t="s">
        <v>949</v>
      </c>
      <c r="Z21" s="282" t="s">
        <v>949</v>
      </c>
      <c r="AA21" s="282" t="s">
        <v>949</v>
      </c>
      <c r="AB21" s="282" t="s">
        <v>3193</v>
      </c>
      <c r="AC21" s="291"/>
      <c r="AD21" s="291"/>
      <c r="AE21" s="291"/>
      <c r="AF21" s="280" t="s">
        <v>3623</v>
      </c>
      <c r="AG21" s="358"/>
    </row>
    <row r="22" spans="1:33" s="224" customFormat="1" ht="285" x14ac:dyDescent="0.25">
      <c r="A22" s="272" t="s">
        <v>3624</v>
      </c>
      <c r="B22" s="273"/>
      <c r="C22" s="273"/>
      <c r="D22" s="273" t="s">
        <v>3625</v>
      </c>
      <c r="E22" s="273" t="s">
        <v>3626</v>
      </c>
      <c r="F22" s="273"/>
      <c r="G22" s="273" t="s">
        <v>1832</v>
      </c>
      <c r="H22" s="273" t="s">
        <v>1833</v>
      </c>
      <c r="I22" s="273" t="s">
        <v>1835</v>
      </c>
      <c r="J22" s="273" t="s">
        <v>1834</v>
      </c>
      <c r="K22" s="291" t="s">
        <v>23</v>
      </c>
      <c r="L22" s="282" t="s">
        <v>3095</v>
      </c>
      <c r="M22" s="268" t="s">
        <v>1589</v>
      </c>
      <c r="N22" s="273" t="s">
        <v>3627</v>
      </c>
      <c r="O22" s="282" t="s">
        <v>3195</v>
      </c>
      <c r="P22" s="282" t="s">
        <v>3194</v>
      </c>
      <c r="Q22" s="273" t="s">
        <v>1838</v>
      </c>
      <c r="R22" s="282" t="s">
        <v>949</v>
      </c>
      <c r="S22" s="282" t="s">
        <v>4</v>
      </c>
      <c r="T22" s="282" t="s">
        <v>1838</v>
      </c>
      <c r="U22" s="282" t="s">
        <v>3046</v>
      </c>
      <c r="V22" s="282" t="s">
        <v>1838</v>
      </c>
      <c r="W22" s="282" t="s">
        <v>1838</v>
      </c>
      <c r="X22" s="282" t="s">
        <v>949</v>
      </c>
      <c r="Y22" s="282" t="s">
        <v>949</v>
      </c>
      <c r="Z22" s="282" t="s">
        <v>949</v>
      </c>
      <c r="AA22" s="282" t="s">
        <v>949</v>
      </c>
      <c r="AB22" s="282" t="s">
        <v>949</v>
      </c>
      <c r="AC22" s="291"/>
      <c r="AD22" s="291"/>
      <c r="AE22" s="291"/>
      <c r="AF22" s="280" t="s">
        <v>3628</v>
      </c>
      <c r="AG22" s="358"/>
    </row>
    <row r="23" spans="1:33" s="224" customFormat="1" ht="255" x14ac:dyDescent="0.25">
      <c r="A23" s="272" t="s">
        <v>3629</v>
      </c>
      <c r="B23" s="273"/>
      <c r="C23" s="273"/>
      <c r="D23" s="273" t="s">
        <v>3630</v>
      </c>
      <c r="E23" s="273" t="s">
        <v>3631</v>
      </c>
      <c r="F23" s="273"/>
      <c r="G23" s="273" t="s">
        <v>1832</v>
      </c>
      <c r="H23" s="273" t="s">
        <v>1851</v>
      </c>
      <c r="I23" s="273" t="s">
        <v>1853</v>
      </c>
      <c r="J23" s="273" t="s">
        <v>1852</v>
      </c>
      <c r="K23" s="291" t="s">
        <v>23</v>
      </c>
      <c r="L23" s="282" t="s">
        <v>3095</v>
      </c>
      <c r="M23" s="268" t="s">
        <v>1589</v>
      </c>
      <c r="N23" s="273" t="s">
        <v>3632</v>
      </c>
      <c r="O23" s="282" t="s">
        <v>3195</v>
      </c>
      <c r="P23" s="282" t="s">
        <v>3194</v>
      </c>
      <c r="Q23" s="273" t="s">
        <v>1838</v>
      </c>
      <c r="R23" s="282" t="s">
        <v>949</v>
      </c>
      <c r="S23" s="282" t="s">
        <v>4</v>
      </c>
      <c r="T23" s="282" t="s">
        <v>1838</v>
      </c>
      <c r="U23" s="282" t="s">
        <v>3046</v>
      </c>
      <c r="V23" s="282" t="s">
        <v>1838</v>
      </c>
      <c r="W23" s="282" t="s">
        <v>1838</v>
      </c>
      <c r="X23" s="282" t="s">
        <v>949</v>
      </c>
      <c r="Y23" s="282" t="s">
        <v>949</v>
      </c>
      <c r="Z23" s="282" t="s">
        <v>949</v>
      </c>
      <c r="AA23" s="282" t="s">
        <v>949</v>
      </c>
      <c r="AB23" s="273"/>
      <c r="AC23" s="291"/>
      <c r="AD23" s="291"/>
      <c r="AE23" s="291"/>
      <c r="AF23" s="280" t="s">
        <v>3633</v>
      </c>
      <c r="AG23" s="358"/>
    </row>
    <row r="24" spans="1:33" s="224" customFormat="1" ht="315" x14ac:dyDescent="0.25">
      <c r="A24" s="272" t="s">
        <v>3634</v>
      </c>
      <c r="B24" s="273"/>
      <c r="C24" s="273"/>
      <c r="D24" s="273" t="s">
        <v>3635</v>
      </c>
      <c r="E24" s="273" t="s">
        <v>3636</v>
      </c>
      <c r="F24" s="273"/>
      <c r="G24" s="273" t="s">
        <v>1860</v>
      </c>
      <c r="H24" s="273" t="s">
        <v>3883</v>
      </c>
      <c r="I24" s="273" t="s">
        <v>1863</v>
      </c>
      <c r="J24" s="273" t="s">
        <v>1862</v>
      </c>
      <c r="K24" s="291" t="s">
        <v>23</v>
      </c>
      <c r="L24" s="282" t="s">
        <v>3095</v>
      </c>
      <c r="M24" s="268" t="s">
        <v>1589</v>
      </c>
      <c r="N24" s="273" t="s">
        <v>1864</v>
      </c>
      <c r="O24" s="282" t="s">
        <v>3195</v>
      </c>
      <c r="P24" s="282" t="s">
        <v>3194</v>
      </c>
      <c r="Q24" s="273" t="s">
        <v>1838</v>
      </c>
      <c r="R24" s="282" t="s">
        <v>949</v>
      </c>
      <c r="S24" s="282" t="s">
        <v>4</v>
      </c>
      <c r="T24" s="282" t="s">
        <v>1838</v>
      </c>
      <c r="U24" s="282" t="s">
        <v>3046</v>
      </c>
      <c r="V24" s="282" t="s">
        <v>1838</v>
      </c>
      <c r="W24" s="282" t="s">
        <v>1838</v>
      </c>
      <c r="X24" s="282" t="s">
        <v>949</v>
      </c>
      <c r="Y24" s="282" t="s">
        <v>949</v>
      </c>
      <c r="Z24" s="282" t="s">
        <v>949</v>
      </c>
      <c r="AA24" s="282" t="s">
        <v>949</v>
      </c>
      <c r="AB24" s="273"/>
      <c r="AC24" s="291"/>
      <c r="AD24" s="291"/>
      <c r="AE24" s="291"/>
      <c r="AF24" s="280" t="s">
        <v>1865</v>
      </c>
      <c r="AG24" s="358"/>
    </row>
    <row r="25" spans="1:33" s="227" customFormat="1" ht="30" x14ac:dyDescent="0.25">
      <c r="A25" s="272" t="s">
        <v>1566</v>
      </c>
      <c r="B25" s="273"/>
      <c r="C25" s="273"/>
      <c r="D25" s="273" t="s">
        <v>3027</v>
      </c>
      <c r="E25" s="273"/>
      <c r="F25" s="273"/>
      <c r="G25" s="273" t="s">
        <v>3983</v>
      </c>
      <c r="H25" s="273" t="s">
        <v>1027</v>
      </c>
      <c r="I25" s="273" t="s">
        <v>1027</v>
      </c>
      <c r="J25" s="273" t="s">
        <v>1014</v>
      </c>
      <c r="K25" s="291">
        <v>4</v>
      </c>
      <c r="L25" s="282"/>
      <c r="M25" s="268"/>
      <c r="N25" s="273"/>
      <c r="O25" s="282"/>
      <c r="P25" s="282"/>
      <c r="Q25" s="273"/>
      <c r="R25" s="282"/>
      <c r="S25" s="282"/>
      <c r="T25" s="282"/>
      <c r="U25" s="282"/>
      <c r="V25" s="282"/>
      <c r="W25" s="282"/>
      <c r="X25" s="282"/>
      <c r="Y25" s="282"/>
      <c r="Z25" s="282"/>
      <c r="AA25" s="282"/>
      <c r="AB25" s="273"/>
      <c r="AC25" s="291"/>
      <c r="AD25" s="291"/>
      <c r="AE25" s="291"/>
      <c r="AF25" s="280"/>
      <c r="AG25" s="358" t="s">
        <v>3186</v>
      </c>
    </row>
    <row r="26" spans="1:33" s="224" customFormat="1" x14ac:dyDescent="0.25">
      <c r="A26" s="272" t="s">
        <v>1778</v>
      </c>
      <c r="B26" s="271" t="s">
        <v>1785</v>
      </c>
      <c r="C26" s="273"/>
      <c r="D26" s="273"/>
      <c r="E26" s="273"/>
      <c r="F26" s="273"/>
      <c r="G26" s="273"/>
      <c r="H26" s="273"/>
      <c r="I26" s="273"/>
      <c r="J26" s="273"/>
      <c r="K26" s="291"/>
      <c r="L26" s="273"/>
      <c r="M26" s="273"/>
      <c r="N26" s="273"/>
      <c r="O26" s="273"/>
      <c r="P26" s="273"/>
      <c r="Q26" s="273"/>
      <c r="R26" s="273"/>
      <c r="S26" s="273"/>
      <c r="T26" s="273"/>
      <c r="U26" s="273"/>
      <c r="V26" s="273"/>
      <c r="W26" s="273"/>
      <c r="X26" s="273"/>
      <c r="Y26" s="273"/>
      <c r="Z26" s="273"/>
      <c r="AA26" s="273"/>
      <c r="AB26" s="273"/>
      <c r="AC26" s="291"/>
      <c r="AD26" s="291"/>
      <c r="AE26" s="291"/>
      <c r="AF26" s="280"/>
      <c r="AG26" s="358"/>
    </row>
    <row r="27" spans="1:33" s="224" customFormat="1" ht="195" x14ac:dyDescent="0.25">
      <c r="A27" s="272" t="s">
        <v>3637</v>
      </c>
      <c r="B27" s="273" t="s">
        <v>3638</v>
      </c>
      <c r="C27" s="273" t="s">
        <v>3639</v>
      </c>
      <c r="D27" s="273" t="s">
        <v>3640</v>
      </c>
      <c r="E27" s="273"/>
      <c r="F27" s="273"/>
      <c r="G27" s="273"/>
      <c r="H27" s="273"/>
      <c r="I27" s="273"/>
      <c r="J27" s="273"/>
      <c r="K27" s="291"/>
      <c r="L27" s="273"/>
      <c r="M27" s="273"/>
      <c r="N27" s="273"/>
      <c r="O27" s="273"/>
      <c r="P27" s="273"/>
      <c r="Q27" s="273"/>
      <c r="R27" s="273"/>
      <c r="S27" s="273"/>
      <c r="T27" s="273"/>
      <c r="U27" s="273"/>
      <c r="V27" s="273"/>
      <c r="W27" s="273"/>
      <c r="X27" s="273"/>
      <c r="Y27" s="273"/>
      <c r="Z27" s="273"/>
      <c r="AA27" s="273"/>
      <c r="AB27" s="273"/>
      <c r="AC27" s="291"/>
      <c r="AD27" s="291"/>
      <c r="AE27" s="291"/>
      <c r="AF27" s="280"/>
      <c r="AG27" s="358"/>
    </row>
    <row r="28" spans="1:33" s="224" customFormat="1" x14ac:dyDescent="0.25">
      <c r="A28" s="272" t="s">
        <v>3641</v>
      </c>
      <c r="B28" s="273" t="s">
        <v>3642</v>
      </c>
      <c r="C28" s="273"/>
      <c r="D28" s="273"/>
      <c r="E28" s="273"/>
      <c r="F28" s="273"/>
      <c r="G28" s="273"/>
      <c r="H28" s="273"/>
      <c r="I28" s="273"/>
      <c r="J28" s="273"/>
      <c r="K28" s="291"/>
      <c r="L28" s="273"/>
      <c r="M28" s="273"/>
      <c r="N28" s="273"/>
      <c r="O28" s="273"/>
      <c r="P28" s="273"/>
      <c r="Q28" s="273"/>
      <c r="R28" s="273"/>
      <c r="S28" s="273"/>
      <c r="T28" s="273"/>
      <c r="U28" s="273"/>
      <c r="V28" s="273"/>
      <c r="W28" s="273"/>
      <c r="X28" s="273"/>
      <c r="Y28" s="273"/>
      <c r="Z28" s="273"/>
      <c r="AA28" s="273"/>
      <c r="AB28" s="273"/>
      <c r="AC28" s="291"/>
      <c r="AD28" s="291"/>
      <c r="AE28" s="291"/>
      <c r="AF28" s="280"/>
      <c r="AG28" s="358"/>
    </row>
    <row r="29" spans="1:33" s="224" customFormat="1" ht="315" x14ac:dyDescent="0.25">
      <c r="A29" s="272" t="s">
        <v>3643</v>
      </c>
      <c r="B29" s="273"/>
      <c r="C29" s="273"/>
      <c r="D29" s="273" t="s">
        <v>3644</v>
      </c>
      <c r="E29" s="273" t="s">
        <v>3645</v>
      </c>
      <c r="F29" s="273" t="s">
        <v>1146</v>
      </c>
      <c r="G29" s="273" t="s">
        <v>1478</v>
      </c>
      <c r="H29" s="273" t="s">
        <v>1479</v>
      </c>
      <c r="I29" s="273" t="s">
        <v>1481</v>
      </c>
      <c r="J29" s="273" t="s">
        <v>1480</v>
      </c>
      <c r="K29" s="291" t="s">
        <v>23</v>
      </c>
      <c r="L29" s="282" t="s">
        <v>3095</v>
      </c>
      <c r="M29" s="268" t="s">
        <v>1151</v>
      </c>
      <c r="N29" s="273" t="s">
        <v>1482</v>
      </c>
      <c r="O29" s="282" t="s">
        <v>3196</v>
      </c>
      <c r="P29" s="282" t="s">
        <v>3197</v>
      </c>
      <c r="Q29" s="282" t="s">
        <v>1838</v>
      </c>
      <c r="R29" s="282" t="s">
        <v>949</v>
      </c>
      <c r="S29" s="282" t="s">
        <v>4</v>
      </c>
      <c r="T29" s="282" t="s">
        <v>3198</v>
      </c>
      <c r="U29" s="282" t="s">
        <v>3046</v>
      </c>
      <c r="V29" s="282" t="s">
        <v>1838</v>
      </c>
      <c r="W29" s="282" t="s">
        <v>1838</v>
      </c>
      <c r="X29" s="282" t="s">
        <v>949</v>
      </c>
      <c r="Y29" s="282" t="s">
        <v>949</v>
      </c>
      <c r="Z29" s="282" t="s">
        <v>949</v>
      </c>
      <c r="AA29" s="282" t="s">
        <v>949</v>
      </c>
      <c r="AB29" s="273"/>
      <c r="AC29" s="301"/>
      <c r="AD29" s="301"/>
      <c r="AE29" s="301"/>
      <c r="AF29" s="280" t="s">
        <v>3646</v>
      </c>
      <c r="AG29" s="358"/>
    </row>
    <row r="30" spans="1:33" s="224" customFormat="1" ht="300" x14ac:dyDescent="0.25">
      <c r="A30" s="272" t="s">
        <v>3647</v>
      </c>
      <c r="B30" s="273"/>
      <c r="C30" s="273"/>
      <c r="D30" s="273" t="s">
        <v>3648</v>
      </c>
      <c r="E30" s="273" t="s">
        <v>3649</v>
      </c>
      <c r="F30" s="273" t="s">
        <v>1146</v>
      </c>
      <c r="G30" s="273" t="s">
        <v>1496</v>
      </c>
      <c r="H30" s="273" t="s">
        <v>1497</v>
      </c>
      <c r="I30" s="273" t="s">
        <v>1499</v>
      </c>
      <c r="J30" s="273" t="s">
        <v>1498</v>
      </c>
      <c r="K30" s="291" t="s">
        <v>23</v>
      </c>
      <c r="L30" s="282" t="s">
        <v>3095</v>
      </c>
      <c r="M30" s="268" t="s">
        <v>1589</v>
      </c>
      <c r="N30" s="273" t="s">
        <v>1500</v>
      </c>
      <c r="O30" s="282" t="s">
        <v>3199</v>
      </c>
      <c r="P30" s="282" t="s">
        <v>3200</v>
      </c>
      <c r="Q30" s="282" t="s">
        <v>1838</v>
      </c>
      <c r="R30" s="282" t="s">
        <v>949</v>
      </c>
      <c r="S30" s="282" t="s">
        <v>4</v>
      </c>
      <c r="T30" s="282" t="s">
        <v>3198</v>
      </c>
      <c r="U30" s="282" t="s">
        <v>3046</v>
      </c>
      <c r="V30" s="282" t="s">
        <v>1838</v>
      </c>
      <c r="W30" s="282" t="s">
        <v>1838</v>
      </c>
      <c r="X30" s="282" t="s">
        <v>949</v>
      </c>
      <c r="Y30" s="282" t="s">
        <v>949</v>
      </c>
      <c r="Z30" s="282" t="s">
        <v>949</v>
      </c>
      <c r="AA30" s="282" t="s">
        <v>949</v>
      </c>
      <c r="AB30" s="282" t="s">
        <v>949</v>
      </c>
      <c r="AC30" s="301"/>
      <c r="AD30" s="301"/>
      <c r="AE30" s="301"/>
      <c r="AF30" s="280" t="s">
        <v>3650</v>
      </c>
      <c r="AG30" s="358"/>
    </row>
    <row r="31" spans="1:33" s="224" customFormat="1" ht="270" x14ac:dyDescent="0.25">
      <c r="A31" s="272" t="s">
        <v>3651</v>
      </c>
      <c r="B31" s="273"/>
      <c r="C31" s="273"/>
      <c r="D31" s="273" t="s">
        <v>3652</v>
      </c>
      <c r="E31" s="273" t="s">
        <v>3653</v>
      </c>
      <c r="F31" s="273"/>
      <c r="G31" s="273" t="s">
        <v>1508</v>
      </c>
      <c r="H31" s="273" t="s">
        <v>1509</v>
      </c>
      <c r="I31" s="273" t="s">
        <v>1511</v>
      </c>
      <c r="J31" s="273" t="s">
        <v>1510</v>
      </c>
      <c r="K31" s="291" t="s">
        <v>23</v>
      </c>
      <c r="L31" s="282" t="s">
        <v>3095</v>
      </c>
      <c r="M31" s="268" t="s">
        <v>1589</v>
      </c>
      <c r="N31" s="273" t="s">
        <v>1512</v>
      </c>
      <c r="O31" s="282" t="s">
        <v>3199</v>
      </c>
      <c r="P31" s="282" t="s">
        <v>3200</v>
      </c>
      <c r="Q31" s="273" t="s">
        <v>1487</v>
      </c>
      <c r="R31" s="282" t="s">
        <v>949</v>
      </c>
      <c r="S31" s="282" t="s">
        <v>4</v>
      </c>
      <c r="T31" s="282" t="s">
        <v>3654</v>
      </c>
      <c r="U31" s="282" t="s">
        <v>3046</v>
      </c>
      <c r="V31" s="282" t="s">
        <v>1838</v>
      </c>
      <c r="W31" s="282" t="s">
        <v>1838</v>
      </c>
      <c r="X31" s="282" t="s">
        <v>949</v>
      </c>
      <c r="Y31" s="282" t="s">
        <v>949</v>
      </c>
      <c r="Z31" s="282" t="s">
        <v>949</v>
      </c>
      <c r="AA31" s="282" t="s">
        <v>949</v>
      </c>
      <c r="AB31" s="282" t="s">
        <v>949</v>
      </c>
      <c r="AC31" s="291"/>
      <c r="AD31" s="291"/>
      <c r="AE31" s="291"/>
      <c r="AF31" s="280" t="s">
        <v>3655</v>
      </c>
      <c r="AG31" s="358"/>
    </row>
    <row r="32" spans="1:33" s="224" customFormat="1" ht="300" x14ac:dyDescent="0.25">
      <c r="A32" s="272" t="s">
        <v>3656</v>
      </c>
      <c r="B32" s="273"/>
      <c r="C32" s="273"/>
      <c r="D32" s="273" t="s">
        <v>3657</v>
      </c>
      <c r="E32" s="273" t="s">
        <v>3658</v>
      </c>
      <c r="F32" s="273"/>
      <c r="G32" s="273" t="s">
        <v>1508</v>
      </c>
      <c r="H32" s="273" t="s">
        <v>1527</v>
      </c>
      <c r="I32" s="273" t="s">
        <v>1511</v>
      </c>
      <c r="J32" s="273" t="s">
        <v>1510</v>
      </c>
      <c r="K32" s="291" t="s">
        <v>23</v>
      </c>
      <c r="L32" s="282" t="s">
        <v>3095</v>
      </c>
      <c r="M32" s="268" t="s">
        <v>1589</v>
      </c>
      <c r="N32" s="273" t="s">
        <v>1528</v>
      </c>
      <c r="O32" s="282" t="s">
        <v>3199</v>
      </c>
      <c r="P32" s="282" t="s">
        <v>3200</v>
      </c>
      <c r="Q32" s="273" t="s">
        <v>1487</v>
      </c>
      <c r="R32" s="282" t="s">
        <v>949</v>
      </c>
      <c r="S32" s="282" t="s">
        <v>4</v>
      </c>
      <c r="T32" s="282" t="s">
        <v>3654</v>
      </c>
      <c r="U32" s="282" t="s">
        <v>3046</v>
      </c>
      <c r="V32" s="282" t="s">
        <v>1838</v>
      </c>
      <c r="W32" s="282" t="s">
        <v>1838</v>
      </c>
      <c r="X32" s="282" t="s">
        <v>949</v>
      </c>
      <c r="Y32" s="282" t="s">
        <v>949</v>
      </c>
      <c r="Z32" s="282" t="s">
        <v>949</v>
      </c>
      <c r="AA32" s="282" t="s">
        <v>949</v>
      </c>
      <c r="AB32" s="282" t="s">
        <v>949</v>
      </c>
      <c r="AC32" s="291"/>
      <c r="AD32" s="291"/>
      <c r="AE32" s="291"/>
      <c r="AF32" s="280" t="s">
        <v>3655</v>
      </c>
      <c r="AG32" s="358"/>
    </row>
    <row r="33" spans="1:33" s="224" customFormat="1" ht="270" x14ac:dyDescent="0.25">
      <c r="A33" s="272" t="s">
        <v>3659</v>
      </c>
      <c r="B33" s="273"/>
      <c r="C33" s="273"/>
      <c r="D33" s="273" t="s">
        <v>3660</v>
      </c>
      <c r="E33" s="273" t="s">
        <v>3661</v>
      </c>
      <c r="F33" s="273"/>
      <c r="G33" s="273" t="s">
        <v>1538</v>
      </c>
      <c r="H33" s="273" t="s">
        <v>1539</v>
      </c>
      <c r="I33" s="273" t="s">
        <v>1511</v>
      </c>
      <c r="J33" s="273" t="s">
        <v>1510</v>
      </c>
      <c r="K33" s="291" t="s">
        <v>23</v>
      </c>
      <c r="L33" s="282" t="s">
        <v>3095</v>
      </c>
      <c r="M33" s="268" t="s">
        <v>1589</v>
      </c>
      <c r="N33" s="273" t="s">
        <v>1528</v>
      </c>
      <c r="O33" s="282" t="s">
        <v>3199</v>
      </c>
      <c r="P33" s="282" t="s">
        <v>3200</v>
      </c>
      <c r="Q33" s="273" t="s">
        <v>1487</v>
      </c>
      <c r="R33" s="282" t="s">
        <v>949</v>
      </c>
      <c r="S33" s="282" t="s">
        <v>4</v>
      </c>
      <c r="T33" s="282" t="s">
        <v>3654</v>
      </c>
      <c r="U33" s="282" t="s">
        <v>3046</v>
      </c>
      <c r="V33" s="282" t="s">
        <v>1838</v>
      </c>
      <c r="W33" s="282" t="s">
        <v>1838</v>
      </c>
      <c r="X33" s="282" t="s">
        <v>949</v>
      </c>
      <c r="Y33" s="282" t="s">
        <v>949</v>
      </c>
      <c r="Z33" s="282" t="s">
        <v>949</v>
      </c>
      <c r="AA33" s="282" t="s">
        <v>949</v>
      </c>
      <c r="AB33" s="282" t="s">
        <v>949</v>
      </c>
      <c r="AC33" s="291"/>
      <c r="AD33" s="291"/>
      <c r="AE33" s="291"/>
      <c r="AF33" s="280" t="s">
        <v>3655</v>
      </c>
      <c r="AG33" s="358"/>
    </row>
    <row r="34" spans="1:33" s="224" customFormat="1" ht="195" x14ac:dyDescent="0.25">
      <c r="A34" s="272" t="s">
        <v>3662</v>
      </c>
      <c r="B34" s="273"/>
      <c r="C34" s="273"/>
      <c r="D34" s="273" t="s">
        <v>3663</v>
      </c>
      <c r="E34" s="273" t="s">
        <v>3664</v>
      </c>
      <c r="F34" s="273"/>
      <c r="G34" s="273" t="s">
        <v>1545</v>
      </c>
      <c r="H34" s="273" t="s">
        <v>1214</v>
      </c>
      <c r="I34" s="273" t="s">
        <v>1547</v>
      </c>
      <c r="J34" s="273" t="s">
        <v>1546</v>
      </c>
      <c r="K34" s="291" t="s">
        <v>23</v>
      </c>
      <c r="L34" s="282" t="s">
        <v>3095</v>
      </c>
      <c r="M34" s="268" t="s">
        <v>1589</v>
      </c>
      <c r="N34" s="273" t="s">
        <v>1548</v>
      </c>
      <c r="O34" s="282" t="s">
        <v>3199</v>
      </c>
      <c r="P34" s="282" t="s">
        <v>3200</v>
      </c>
      <c r="Q34" s="273" t="s">
        <v>1487</v>
      </c>
      <c r="R34" s="282" t="s">
        <v>949</v>
      </c>
      <c r="S34" s="282" t="s">
        <v>4</v>
      </c>
      <c r="T34" s="282" t="s">
        <v>3665</v>
      </c>
      <c r="U34" s="282" t="s">
        <v>3046</v>
      </c>
      <c r="V34" s="282" t="s">
        <v>1838</v>
      </c>
      <c r="W34" s="282" t="s">
        <v>1838</v>
      </c>
      <c r="X34" s="282" t="s">
        <v>949</v>
      </c>
      <c r="Y34" s="282" t="s">
        <v>949</v>
      </c>
      <c r="Z34" s="282" t="s">
        <v>949</v>
      </c>
      <c r="AA34" s="282" t="s">
        <v>949</v>
      </c>
      <c r="AB34" s="282" t="s">
        <v>949</v>
      </c>
      <c r="AC34" s="291"/>
      <c r="AD34" s="291"/>
      <c r="AE34" s="291"/>
      <c r="AF34" s="280" t="s">
        <v>3655</v>
      </c>
      <c r="AG34" s="358"/>
    </row>
    <row r="35" spans="1:33" s="227" customFormat="1" x14ac:dyDescent="0.25">
      <c r="A35" s="272" t="s">
        <v>1566</v>
      </c>
      <c r="B35" s="273"/>
      <c r="C35" s="273"/>
      <c r="D35" s="273" t="s">
        <v>3027</v>
      </c>
      <c r="E35" s="273"/>
      <c r="F35" s="273"/>
      <c r="G35" s="273" t="s">
        <v>3988</v>
      </c>
      <c r="H35" s="273" t="s">
        <v>3989</v>
      </c>
      <c r="I35" s="273" t="s">
        <v>1027</v>
      </c>
      <c r="J35" s="273" t="s">
        <v>1014</v>
      </c>
      <c r="K35" s="291" t="s">
        <v>23</v>
      </c>
      <c r="L35" s="282"/>
      <c r="M35" s="268"/>
      <c r="N35" s="273"/>
      <c r="O35" s="282"/>
      <c r="P35" s="282"/>
      <c r="Q35" s="273"/>
      <c r="R35" s="282"/>
      <c r="S35" s="282"/>
      <c r="T35" s="282"/>
      <c r="U35" s="282"/>
      <c r="V35" s="282"/>
      <c r="W35" s="282"/>
      <c r="X35" s="282"/>
      <c r="Y35" s="282"/>
      <c r="Z35" s="282"/>
      <c r="AA35" s="282"/>
      <c r="AB35" s="282"/>
      <c r="AC35" s="291"/>
      <c r="AD35" s="291"/>
      <c r="AE35" s="291"/>
      <c r="AF35" s="280"/>
      <c r="AG35" s="358" t="s">
        <v>3186</v>
      </c>
    </row>
    <row r="36" spans="1:33" s="227" customFormat="1" ht="120" x14ac:dyDescent="0.25">
      <c r="A36" s="272"/>
      <c r="B36" s="273"/>
      <c r="C36" s="273"/>
      <c r="D36" s="273" t="s">
        <v>3984</v>
      </c>
      <c r="E36" s="273"/>
      <c r="F36" s="273"/>
      <c r="G36" s="273" t="s">
        <v>3985</v>
      </c>
      <c r="H36" s="273" t="s">
        <v>3986</v>
      </c>
      <c r="I36" s="273" t="s">
        <v>3987</v>
      </c>
      <c r="J36" s="273" t="s">
        <v>1014</v>
      </c>
      <c r="K36" s="291">
        <v>3</v>
      </c>
      <c r="L36" s="282"/>
      <c r="M36" s="268"/>
      <c r="N36" s="273"/>
      <c r="O36" s="282"/>
      <c r="P36" s="282"/>
      <c r="Q36" s="273"/>
      <c r="R36" s="282"/>
      <c r="S36" s="282"/>
      <c r="T36" s="282"/>
      <c r="U36" s="282"/>
      <c r="V36" s="282"/>
      <c r="W36" s="282"/>
      <c r="X36" s="282"/>
      <c r="Y36" s="282"/>
      <c r="Z36" s="282"/>
      <c r="AA36" s="282"/>
      <c r="AB36" s="282"/>
      <c r="AC36" s="291"/>
      <c r="AD36" s="291"/>
      <c r="AE36" s="291"/>
      <c r="AF36" s="280"/>
      <c r="AG36" s="358" t="s">
        <v>3186</v>
      </c>
    </row>
    <row r="37" spans="1:33" s="227" customFormat="1" ht="195" x14ac:dyDescent="0.25">
      <c r="A37" s="272"/>
      <c r="B37" s="273"/>
      <c r="C37" s="273"/>
      <c r="D37" s="273" t="s">
        <v>3990</v>
      </c>
      <c r="E37" s="273"/>
      <c r="F37" s="273"/>
      <c r="G37" s="273" t="s">
        <v>3991</v>
      </c>
      <c r="H37" s="273" t="s">
        <v>1509</v>
      </c>
      <c r="I37" s="273" t="s">
        <v>1511</v>
      </c>
      <c r="J37" s="273" t="s">
        <v>1510</v>
      </c>
      <c r="K37" s="291" t="s">
        <v>23</v>
      </c>
      <c r="L37" s="282"/>
      <c r="M37" s="268"/>
      <c r="N37" s="273"/>
      <c r="O37" s="282"/>
      <c r="P37" s="282"/>
      <c r="Q37" s="273"/>
      <c r="R37" s="282"/>
      <c r="S37" s="282"/>
      <c r="T37" s="282"/>
      <c r="U37" s="282"/>
      <c r="V37" s="282"/>
      <c r="W37" s="282"/>
      <c r="X37" s="282"/>
      <c r="Y37" s="282"/>
      <c r="Z37" s="282"/>
      <c r="AA37" s="282"/>
      <c r="AB37" s="282"/>
      <c r="AC37" s="291"/>
      <c r="AD37" s="291"/>
      <c r="AE37" s="291"/>
      <c r="AF37" s="280"/>
      <c r="AG37" s="358" t="s">
        <v>3186</v>
      </c>
    </row>
    <row r="38" spans="1:33" s="224" customFormat="1" x14ac:dyDescent="0.25">
      <c r="A38" s="272" t="s">
        <v>3666</v>
      </c>
      <c r="B38" s="271" t="s">
        <v>3667</v>
      </c>
      <c r="C38" s="273"/>
      <c r="D38" s="273"/>
      <c r="E38" s="354"/>
      <c r="F38" s="273"/>
      <c r="G38" s="273"/>
      <c r="H38" s="273"/>
      <c r="I38" s="273"/>
      <c r="J38" s="273"/>
      <c r="K38" s="291"/>
      <c r="L38" s="273"/>
      <c r="M38" s="273"/>
      <c r="N38" s="273"/>
      <c r="O38" s="273"/>
      <c r="P38" s="273"/>
      <c r="Q38" s="273"/>
      <c r="R38" s="273"/>
      <c r="S38" s="273"/>
      <c r="T38" s="273"/>
      <c r="U38" s="273"/>
      <c r="V38" s="273"/>
      <c r="W38" s="273"/>
      <c r="X38" s="273"/>
      <c r="Y38" s="273"/>
      <c r="Z38" s="273"/>
      <c r="AA38" s="273"/>
      <c r="AB38" s="273"/>
      <c r="AC38" s="291"/>
      <c r="AD38" s="291"/>
      <c r="AE38" s="291"/>
      <c r="AF38" s="280"/>
      <c r="AG38" s="358"/>
    </row>
    <row r="39" spans="1:33" s="224" customFormat="1" x14ac:dyDescent="0.25">
      <c r="A39" s="272" t="s">
        <v>3668</v>
      </c>
      <c r="B39" s="273" t="s">
        <v>1940</v>
      </c>
      <c r="C39" s="273"/>
      <c r="D39" s="273"/>
      <c r="E39" s="273"/>
      <c r="F39" s="273"/>
      <c r="G39" s="273"/>
      <c r="H39" s="273"/>
      <c r="I39" s="273"/>
      <c r="J39" s="273"/>
      <c r="K39" s="291"/>
      <c r="L39" s="273"/>
      <c r="M39" s="273"/>
      <c r="N39" s="273"/>
      <c r="O39" s="273"/>
      <c r="P39" s="273"/>
      <c r="Q39" s="273"/>
      <c r="R39" s="273"/>
      <c r="S39" s="273"/>
      <c r="T39" s="273"/>
      <c r="U39" s="273"/>
      <c r="V39" s="273"/>
      <c r="W39" s="273"/>
      <c r="X39" s="273"/>
      <c r="Y39" s="273"/>
      <c r="Z39" s="273"/>
      <c r="AA39" s="273"/>
      <c r="AB39" s="273"/>
      <c r="AC39" s="291"/>
      <c r="AD39" s="291"/>
      <c r="AE39" s="291"/>
      <c r="AF39" s="280"/>
      <c r="AG39" s="358"/>
    </row>
    <row r="40" spans="1:33" s="224" customFormat="1" x14ac:dyDescent="0.25">
      <c r="A40" s="272" t="s">
        <v>3669</v>
      </c>
      <c r="B40" s="273" t="s">
        <v>3670</v>
      </c>
      <c r="C40" s="273"/>
      <c r="D40" s="273"/>
      <c r="E40" s="273"/>
      <c r="F40" s="273"/>
      <c r="G40" s="273"/>
      <c r="H40" s="273"/>
      <c r="I40" s="273"/>
      <c r="J40" s="273"/>
      <c r="K40" s="291"/>
      <c r="L40" s="273"/>
      <c r="M40" s="273"/>
      <c r="N40" s="273"/>
      <c r="O40" s="273"/>
      <c r="P40" s="273"/>
      <c r="Q40" s="273"/>
      <c r="R40" s="273"/>
      <c r="S40" s="273"/>
      <c r="T40" s="273"/>
      <c r="U40" s="273"/>
      <c r="V40" s="273"/>
      <c r="W40" s="273"/>
      <c r="X40" s="273"/>
      <c r="Y40" s="273"/>
      <c r="Z40" s="273"/>
      <c r="AA40" s="273"/>
      <c r="AB40" s="273"/>
      <c r="AC40" s="291"/>
      <c r="AD40" s="291"/>
      <c r="AE40" s="291"/>
      <c r="AF40" s="280"/>
      <c r="AG40" s="358"/>
    </row>
    <row r="41" spans="1:33" s="224" customFormat="1" ht="409.5" x14ac:dyDescent="0.25">
      <c r="A41" s="272" t="s">
        <v>3671</v>
      </c>
      <c r="B41" s="273"/>
      <c r="C41" s="273"/>
      <c r="D41" s="273" t="s">
        <v>3672</v>
      </c>
      <c r="E41" s="273" t="s">
        <v>3673</v>
      </c>
      <c r="F41" s="273" t="s">
        <v>3674</v>
      </c>
      <c r="G41" s="273" t="s">
        <v>3675</v>
      </c>
      <c r="H41" s="273" t="s">
        <v>3676</v>
      </c>
      <c r="I41" s="273" t="s">
        <v>1948</v>
      </c>
      <c r="J41" s="273" t="s">
        <v>1947</v>
      </c>
      <c r="K41" s="291" t="s">
        <v>23</v>
      </c>
      <c r="L41" s="273"/>
      <c r="M41" s="268" t="s">
        <v>950</v>
      </c>
      <c r="N41" s="273" t="s">
        <v>1949</v>
      </c>
      <c r="O41" s="273"/>
      <c r="P41" s="273"/>
      <c r="Q41" s="273" t="s">
        <v>1951</v>
      </c>
      <c r="R41" s="273"/>
      <c r="S41" s="273"/>
      <c r="T41" s="273"/>
      <c r="U41" s="273"/>
      <c r="V41" s="273"/>
      <c r="W41" s="273"/>
      <c r="X41" s="273"/>
      <c r="Y41" s="273"/>
      <c r="Z41" s="273"/>
      <c r="AA41" s="273"/>
      <c r="AB41" s="273" t="s">
        <v>3677</v>
      </c>
      <c r="AC41" s="291"/>
      <c r="AD41" s="291"/>
      <c r="AE41" s="291"/>
      <c r="AF41" s="280" t="s">
        <v>3678</v>
      </c>
      <c r="AG41" s="358"/>
    </row>
    <row r="42" spans="1:33" s="224" customFormat="1" ht="409.5" x14ac:dyDescent="0.25">
      <c r="A42" s="272" t="s">
        <v>3679</v>
      </c>
      <c r="B42" s="273"/>
      <c r="C42" s="273"/>
      <c r="D42" s="354" t="s">
        <v>3680</v>
      </c>
      <c r="E42" s="273" t="s">
        <v>3681</v>
      </c>
      <c r="F42" s="273"/>
      <c r="G42" s="273" t="s">
        <v>1972</v>
      </c>
      <c r="H42" s="273" t="s">
        <v>3682</v>
      </c>
      <c r="I42" s="273" t="s">
        <v>1968</v>
      </c>
      <c r="J42" s="273" t="s">
        <v>1967</v>
      </c>
      <c r="K42" s="291">
        <v>2</v>
      </c>
      <c r="L42" s="273"/>
      <c r="M42" s="268" t="s">
        <v>950</v>
      </c>
      <c r="N42" s="273" t="s">
        <v>1949</v>
      </c>
      <c r="O42" s="273"/>
      <c r="P42" s="273"/>
      <c r="Q42" s="273" t="s">
        <v>1951</v>
      </c>
      <c r="R42" s="273"/>
      <c r="S42" s="273"/>
      <c r="T42" s="273"/>
      <c r="U42" s="273"/>
      <c r="V42" s="273"/>
      <c r="W42" s="273"/>
      <c r="X42" s="273"/>
      <c r="Y42" s="273"/>
      <c r="Z42" s="273"/>
      <c r="AA42" s="273"/>
      <c r="AB42" s="273"/>
      <c r="AC42" s="291"/>
      <c r="AD42" s="291"/>
      <c r="AE42" s="291"/>
      <c r="AF42" s="280" t="s">
        <v>3683</v>
      </c>
      <c r="AG42" s="358"/>
    </row>
    <row r="43" spans="1:33" s="224" customFormat="1" ht="390" x14ac:dyDescent="0.25">
      <c r="A43" s="272" t="s">
        <v>3684</v>
      </c>
      <c r="B43" s="273"/>
      <c r="C43" s="273"/>
      <c r="D43" s="354" t="s">
        <v>3685</v>
      </c>
      <c r="E43" s="273" t="s">
        <v>3686</v>
      </c>
      <c r="F43" s="273"/>
      <c r="G43" s="273" t="s">
        <v>1975</v>
      </c>
      <c r="H43" s="273" t="s">
        <v>1976</v>
      </c>
      <c r="I43" s="273" t="s">
        <v>1968</v>
      </c>
      <c r="J43" s="273" t="s">
        <v>3687</v>
      </c>
      <c r="K43" s="291">
        <v>2</v>
      </c>
      <c r="L43" s="273"/>
      <c r="M43" s="268"/>
      <c r="N43" s="273"/>
      <c r="O43" s="273"/>
      <c r="P43" s="273"/>
      <c r="Q43" s="273"/>
      <c r="R43" s="273"/>
      <c r="S43" s="273"/>
      <c r="T43" s="273"/>
      <c r="U43" s="273"/>
      <c r="V43" s="273"/>
      <c r="W43" s="273"/>
      <c r="X43" s="273"/>
      <c r="Y43" s="273"/>
      <c r="Z43" s="273"/>
      <c r="AA43" s="273"/>
      <c r="AB43" s="273"/>
      <c r="AC43" s="291"/>
      <c r="AD43" s="291"/>
      <c r="AE43" s="291"/>
      <c r="AF43" s="280"/>
      <c r="AG43" s="358"/>
    </row>
    <row r="44" spans="1:33" s="224" customFormat="1" ht="270" x14ac:dyDescent="0.25">
      <c r="A44" s="272" t="s">
        <v>3688</v>
      </c>
      <c r="B44" s="273"/>
      <c r="C44" s="273"/>
      <c r="D44" s="354" t="s">
        <v>3689</v>
      </c>
      <c r="E44" s="273" t="s">
        <v>3690</v>
      </c>
      <c r="F44" s="273"/>
      <c r="G44" s="273" t="s">
        <v>3691</v>
      </c>
      <c r="H44" s="273" t="s">
        <v>1981</v>
      </c>
      <c r="I44" s="273" t="s">
        <v>1968</v>
      </c>
      <c r="J44" s="273" t="s">
        <v>3692</v>
      </c>
      <c r="K44" s="291">
        <v>2</v>
      </c>
      <c r="L44" s="273"/>
      <c r="M44" s="268"/>
      <c r="N44" s="273"/>
      <c r="O44" s="273"/>
      <c r="P44" s="273"/>
      <c r="Q44" s="273"/>
      <c r="R44" s="273"/>
      <c r="S44" s="273"/>
      <c r="T44" s="273"/>
      <c r="U44" s="273"/>
      <c r="V44" s="273"/>
      <c r="W44" s="273"/>
      <c r="X44" s="273"/>
      <c r="Y44" s="273"/>
      <c r="Z44" s="273"/>
      <c r="AA44" s="273"/>
      <c r="AB44" s="273"/>
      <c r="AC44" s="291"/>
      <c r="AD44" s="291"/>
      <c r="AE44" s="291"/>
      <c r="AF44" s="280" t="s">
        <v>3693</v>
      </c>
      <c r="AG44" s="358"/>
    </row>
    <row r="45" spans="1:33" s="224" customFormat="1" ht="165" x14ac:dyDescent="0.25">
      <c r="A45" s="272" t="s">
        <v>3694</v>
      </c>
      <c r="B45" s="273"/>
      <c r="C45" s="273"/>
      <c r="D45" s="354" t="s">
        <v>3695</v>
      </c>
      <c r="E45" s="273" t="s">
        <v>3696</v>
      </c>
      <c r="F45" s="273"/>
      <c r="G45" s="273" t="s">
        <v>1986</v>
      </c>
      <c r="H45" s="273" t="s">
        <v>1987</v>
      </c>
      <c r="I45" s="273" t="s">
        <v>1968</v>
      </c>
      <c r="J45" s="273" t="s">
        <v>3697</v>
      </c>
      <c r="K45" s="291">
        <v>2</v>
      </c>
      <c r="L45" s="273"/>
      <c r="M45" s="268"/>
      <c r="N45" s="273"/>
      <c r="O45" s="273"/>
      <c r="P45" s="273"/>
      <c r="Q45" s="273"/>
      <c r="R45" s="273"/>
      <c r="S45" s="273"/>
      <c r="T45" s="273"/>
      <c r="U45" s="273"/>
      <c r="V45" s="273"/>
      <c r="W45" s="273"/>
      <c r="X45" s="273"/>
      <c r="Y45" s="273"/>
      <c r="Z45" s="273"/>
      <c r="AA45" s="273"/>
      <c r="AB45" s="273"/>
      <c r="AC45" s="291"/>
      <c r="AD45" s="291"/>
      <c r="AE45" s="291"/>
      <c r="AF45" s="280"/>
      <c r="AG45" s="358"/>
    </row>
    <row r="46" spans="1:33" s="224" customFormat="1" ht="345" x14ac:dyDescent="0.25">
      <c r="A46" s="272" t="s">
        <v>3698</v>
      </c>
      <c r="B46" s="273"/>
      <c r="C46" s="273"/>
      <c r="D46" s="354" t="s">
        <v>3699</v>
      </c>
      <c r="E46" s="273" t="s">
        <v>3700</v>
      </c>
      <c r="F46" s="273"/>
      <c r="G46" s="273" t="s">
        <v>3701</v>
      </c>
      <c r="H46" s="273" t="s">
        <v>3702</v>
      </c>
      <c r="I46" s="273" t="s">
        <v>1968</v>
      </c>
      <c r="J46" s="273" t="s">
        <v>3703</v>
      </c>
      <c r="K46" s="291">
        <v>2</v>
      </c>
      <c r="L46" s="273"/>
      <c r="M46" s="268"/>
      <c r="N46" s="273"/>
      <c r="O46" s="273"/>
      <c r="P46" s="273"/>
      <c r="Q46" s="273"/>
      <c r="R46" s="273"/>
      <c r="S46" s="273"/>
      <c r="T46" s="273"/>
      <c r="U46" s="273"/>
      <c r="V46" s="273"/>
      <c r="W46" s="273"/>
      <c r="X46" s="273"/>
      <c r="Y46" s="273"/>
      <c r="Z46" s="273"/>
      <c r="AA46" s="273"/>
      <c r="AB46" s="273"/>
      <c r="AC46" s="291"/>
      <c r="AD46" s="291"/>
      <c r="AE46" s="291"/>
      <c r="AF46" s="280"/>
      <c r="AG46" s="358"/>
    </row>
    <row r="47" spans="1:33" s="224" customFormat="1" ht="165" x14ac:dyDescent="0.25">
      <c r="A47" s="272" t="s">
        <v>3704</v>
      </c>
      <c r="B47" s="273"/>
      <c r="C47" s="273"/>
      <c r="D47" s="354" t="s">
        <v>3705</v>
      </c>
      <c r="E47" s="273" t="s">
        <v>3706</v>
      </c>
      <c r="F47" s="273"/>
      <c r="G47" s="268" t="s">
        <v>2004</v>
      </c>
      <c r="H47" s="273" t="s">
        <v>3707</v>
      </c>
      <c r="I47" s="273" t="s">
        <v>3708</v>
      </c>
      <c r="J47" s="273" t="s">
        <v>1800</v>
      </c>
      <c r="K47" s="291" t="s">
        <v>23</v>
      </c>
      <c r="L47" s="273"/>
      <c r="M47" s="273" t="s">
        <v>2008</v>
      </c>
      <c r="N47" s="273" t="s">
        <v>3709</v>
      </c>
      <c r="O47" s="273"/>
      <c r="P47" s="273"/>
      <c r="Q47" s="273"/>
      <c r="R47" s="273"/>
      <c r="S47" s="273"/>
      <c r="T47" s="273"/>
      <c r="U47" s="273"/>
      <c r="V47" s="273"/>
      <c r="W47" s="273"/>
      <c r="X47" s="273"/>
      <c r="Y47" s="273"/>
      <c r="Z47" s="273"/>
      <c r="AA47" s="273"/>
      <c r="AB47" s="273"/>
      <c r="AC47" s="291"/>
      <c r="AD47" s="291"/>
      <c r="AE47" s="291"/>
      <c r="AF47" s="280" t="s">
        <v>2009</v>
      </c>
      <c r="AG47" s="358"/>
    </row>
    <row r="48" spans="1:33" s="224" customFormat="1" ht="210" x14ac:dyDescent="0.25">
      <c r="A48" s="272" t="s">
        <v>3710</v>
      </c>
      <c r="B48" s="273"/>
      <c r="C48" s="273"/>
      <c r="D48" s="354" t="s">
        <v>3711</v>
      </c>
      <c r="E48" s="273" t="s">
        <v>3712</v>
      </c>
      <c r="F48" s="273"/>
      <c r="G48" s="273" t="s">
        <v>2019</v>
      </c>
      <c r="H48" s="273" t="s">
        <v>3713</v>
      </c>
      <c r="I48" s="273" t="s">
        <v>3714</v>
      </c>
      <c r="J48" s="273" t="s">
        <v>3715</v>
      </c>
      <c r="K48" s="291">
        <v>4</v>
      </c>
      <c r="L48" s="273"/>
      <c r="M48" s="268" t="s">
        <v>950</v>
      </c>
      <c r="N48" s="273" t="s">
        <v>3716</v>
      </c>
      <c r="O48" s="273"/>
      <c r="P48" s="273"/>
      <c r="Q48" s="273"/>
      <c r="R48" s="273"/>
      <c r="S48" s="273"/>
      <c r="T48" s="273"/>
      <c r="U48" s="273"/>
      <c r="V48" s="273"/>
      <c r="W48" s="273"/>
      <c r="X48" s="273"/>
      <c r="Y48" s="273"/>
      <c r="Z48" s="273"/>
      <c r="AA48" s="273"/>
      <c r="AB48" s="273"/>
      <c r="AC48" s="291"/>
      <c r="AD48" s="291"/>
      <c r="AE48" s="291"/>
      <c r="AF48" s="280" t="s">
        <v>3717</v>
      </c>
      <c r="AG48" s="358"/>
    </row>
    <row r="49" spans="1:33" s="224" customFormat="1" ht="225" x14ac:dyDescent="0.25">
      <c r="A49" s="272" t="s">
        <v>3718</v>
      </c>
      <c r="B49" s="273"/>
      <c r="C49" s="273"/>
      <c r="D49" s="354" t="s">
        <v>3719</v>
      </c>
      <c r="E49" s="273" t="s">
        <v>3720</v>
      </c>
      <c r="F49" s="273"/>
      <c r="G49" s="273" t="s">
        <v>2030</v>
      </c>
      <c r="H49" s="273" t="s">
        <v>3721</v>
      </c>
      <c r="I49" s="273" t="s">
        <v>3722</v>
      </c>
      <c r="J49" s="273" t="s">
        <v>3723</v>
      </c>
      <c r="K49" s="291">
        <v>4</v>
      </c>
      <c r="L49" s="273"/>
      <c r="M49" s="268" t="s">
        <v>2034</v>
      </c>
      <c r="N49" s="273" t="s">
        <v>2033</v>
      </c>
      <c r="O49" s="273"/>
      <c r="P49" s="273"/>
      <c r="Q49" s="273"/>
      <c r="R49" s="273"/>
      <c r="S49" s="273"/>
      <c r="T49" s="273"/>
      <c r="U49" s="273"/>
      <c r="V49" s="273"/>
      <c r="W49" s="273"/>
      <c r="X49" s="273"/>
      <c r="Y49" s="273"/>
      <c r="Z49" s="273"/>
      <c r="AA49" s="273"/>
      <c r="AB49" s="273"/>
      <c r="AC49" s="291"/>
      <c r="AD49" s="291"/>
      <c r="AE49" s="291"/>
      <c r="AF49" s="280" t="s">
        <v>3724</v>
      </c>
      <c r="AG49" s="358"/>
    </row>
    <row r="50" spans="1:33" s="224" customFormat="1" ht="210" x14ac:dyDescent="0.25">
      <c r="A50" s="272" t="s">
        <v>3725</v>
      </c>
      <c r="B50" s="273"/>
      <c r="C50" s="273"/>
      <c r="D50" s="354" t="s">
        <v>3726</v>
      </c>
      <c r="E50" s="273" t="s">
        <v>3727</v>
      </c>
      <c r="F50" s="273"/>
      <c r="G50" s="273" t="s">
        <v>2030</v>
      </c>
      <c r="H50" s="273" t="s">
        <v>2039</v>
      </c>
      <c r="I50" s="273" t="s">
        <v>3728</v>
      </c>
      <c r="J50" s="273" t="s">
        <v>3729</v>
      </c>
      <c r="K50" s="291">
        <v>4</v>
      </c>
      <c r="L50" s="273"/>
      <c r="M50" s="273"/>
      <c r="N50" s="273"/>
      <c r="O50" s="273"/>
      <c r="P50" s="273"/>
      <c r="Q50" s="273"/>
      <c r="R50" s="273"/>
      <c r="S50" s="273"/>
      <c r="T50" s="273"/>
      <c r="U50" s="273"/>
      <c r="V50" s="273"/>
      <c r="W50" s="273"/>
      <c r="X50" s="273"/>
      <c r="Y50" s="273"/>
      <c r="Z50" s="273"/>
      <c r="AA50" s="273"/>
      <c r="AB50" s="273"/>
      <c r="AC50" s="291"/>
      <c r="AD50" s="291"/>
      <c r="AE50" s="291"/>
      <c r="AF50" s="280" t="s">
        <v>3730</v>
      </c>
      <c r="AG50" s="358"/>
    </row>
    <row r="51" spans="1:33" s="224" customFormat="1" ht="75" x14ac:dyDescent="0.25">
      <c r="A51" s="272" t="s">
        <v>3731</v>
      </c>
      <c r="B51" s="273"/>
      <c r="C51" s="273"/>
      <c r="D51" s="354" t="s">
        <v>3732</v>
      </c>
      <c r="E51" s="273"/>
      <c r="F51" s="273"/>
      <c r="G51" s="273" t="s">
        <v>3733</v>
      </c>
      <c r="H51" s="273" t="s">
        <v>3734</v>
      </c>
      <c r="I51" s="273" t="s">
        <v>3735</v>
      </c>
      <c r="J51" s="273" t="s">
        <v>3736</v>
      </c>
      <c r="K51" s="291">
        <v>1</v>
      </c>
      <c r="L51" s="273"/>
      <c r="M51" s="273" t="s">
        <v>1063</v>
      </c>
      <c r="N51" s="273"/>
      <c r="O51" s="273"/>
      <c r="P51" s="273"/>
      <c r="Q51" s="273"/>
      <c r="R51" s="273"/>
      <c r="S51" s="273"/>
      <c r="T51" s="273"/>
      <c r="U51" s="273"/>
      <c r="V51" s="273"/>
      <c r="W51" s="273"/>
      <c r="X51" s="273"/>
      <c r="Y51" s="273"/>
      <c r="Z51" s="273"/>
      <c r="AA51" s="273"/>
      <c r="AB51" s="273"/>
      <c r="AC51" s="291"/>
      <c r="AD51" s="291"/>
      <c r="AE51" s="291"/>
      <c r="AF51" s="280"/>
      <c r="AG51" s="358"/>
    </row>
    <row r="52" spans="1:33" s="224" customFormat="1" ht="90" x14ac:dyDescent="0.25">
      <c r="A52" s="272" t="s">
        <v>1566</v>
      </c>
      <c r="B52" s="273"/>
      <c r="C52" s="273"/>
      <c r="D52" s="273" t="s">
        <v>3027</v>
      </c>
      <c r="E52" s="273"/>
      <c r="F52" s="273"/>
      <c r="G52" s="273" t="s">
        <v>3737</v>
      </c>
      <c r="H52" s="273" t="s">
        <v>3738</v>
      </c>
      <c r="I52" s="273" t="s">
        <v>1027</v>
      </c>
      <c r="J52" s="273" t="s">
        <v>1014</v>
      </c>
      <c r="K52" s="291">
        <v>4</v>
      </c>
      <c r="L52" s="273"/>
      <c r="M52" s="273" t="s">
        <v>950</v>
      </c>
      <c r="N52" s="283" t="s">
        <v>3739</v>
      </c>
      <c r="O52" s="273"/>
      <c r="P52" s="273"/>
      <c r="Q52" s="273"/>
      <c r="R52" s="273"/>
      <c r="S52" s="273"/>
      <c r="T52" s="273"/>
      <c r="U52" s="273"/>
      <c r="V52" s="273"/>
      <c r="W52" s="273"/>
      <c r="X52" s="273"/>
      <c r="Y52" s="273"/>
      <c r="Z52" s="273"/>
      <c r="AA52" s="273"/>
      <c r="AB52" s="273"/>
      <c r="AC52" s="291"/>
      <c r="AD52" s="291"/>
      <c r="AE52" s="291"/>
      <c r="AF52" s="280"/>
      <c r="AG52" s="358"/>
    </row>
    <row r="53" spans="1:33" s="224" customFormat="1" ht="75" x14ac:dyDescent="0.25">
      <c r="A53" s="272"/>
      <c r="B53" s="273"/>
      <c r="C53" s="273"/>
      <c r="D53" s="273" t="s">
        <v>3740</v>
      </c>
      <c r="E53" s="273"/>
      <c r="F53" s="273"/>
      <c r="G53" s="273" t="s">
        <v>3741</v>
      </c>
      <c r="H53" s="273" t="s">
        <v>3742</v>
      </c>
      <c r="I53" s="273" t="s">
        <v>1027</v>
      </c>
      <c r="J53" s="273" t="s">
        <v>1014</v>
      </c>
      <c r="K53" s="291">
        <v>4</v>
      </c>
      <c r="L53" s="273"/>
      <c r="M53" s="273" t="s">
        <v>950</v>
      </c>
      <c r="N53" s="273" t="s">
        <v>3743</v>
      </c>
      <c r="O53" s="273"/>
      <c r="P53" s="273"/>
      <c r="Q53" s="273"/>
      <c r="R53" s="273"/>
      <c r="S53" s="273"/>
      <c r="T53" s="273"/>
      <c r="U53" s="273"/>
      <c r="V53" s="273"/>
      <c r="W53" s="273"/>
      <c r="X53" s="273"/>
      <c r="Y53" s="273"/>
      <c r="Z53" s="273"/>
      <c r="AA53" s="273"/>
      <c r="AB53" s="273"/>
      <c r="AC53" s="291"/>
      <c r="AD53" s="291"/>
      <c r="AE53" s="291"/>
      <c r="AF53" s="280"/>
      <c r="AG53" s="358"/>
    </row>
    <row r="54" spans="1:33" s="224" customFormat="1" x14ac:dyDescent="0.25">
      <c r="A54" s="272" t="s">
        <v>3744</v>
      </c>
      <c r="B54" s="271" t="s">
        <v>3745</v>
      </c>
      <c r="C54" s="273"/>
      <c r="D54" s="273"/>
      <c r="E54" s="273"/>
      <c r="F54" s="273"/>
      <c r="G54" s="273"/>
      <c r="H54" s="273"/>
      <c r="I54" s="273"/>
      <c r="J54" s="273"/>
      <c r="K54" s="291"/>
      <c r="L54" s="273"/>
      <c r="M54" s="273"/>
      <c r="N54" s="273"/>
      <c r="O54" s="273"/>
      <c r="P54" s="273"/>
      <c r="Q54" s="273"/>
      <c r="R54" s="273"/>
      <c r="S54" s="273"/>
      <c r="T54" s="273"/>
      <c r="U54" s="273"/>
      <c r="V54" s="273"/>
      <c r="W54" s="273"/>
      <c r="X54" s="273"/>
      <c r="Y54" s="273"/>
      <c r="Z54" s="273"/>
      <c r="AA54" s="273"/>
      <c r="AB54" s="273"/>
      <c r="AC54" s="291"/>
      <c r="AD54" s="291"/>
      <c r="AE54" s="291"/>
      <c r="AF54" s="280"/>
      <c r="AG54" s="358"/>
    </row>
    <row r="55" spans="1:33" s="224" customFormat="1" x14ac:dyDescent="0.25">
      <c r="A55" s="272" t="s">
        <v>3746</v>
      </c>
      <c r="B55" s="271" t="s">
        <v>3747</v>
      </c>
      <c r="C55" s="273"/>
      <c r="D55" s="273"/>
      <c r="E55" s="273"/>
      <c r="F55" s="273"/>
      <c r="G55" s="273"/>
      <c r="H55" s="273"/>
      <c r="I55" s="273"/>
      <c r="J55" s="273"/>
      <c r="K55" s="291"/>
      <c r="L55" s="273"/>
      <c r="M55" s="273"/>
      <c r="N55" s="273"/>
      <c r="O55" s="273"/>
      <c r="P55" s="273"/>
      <c r="Q55" s="273"/>
      <c r="R55" s="273"/>
      <c r="S55" s="273"/>
      <c r="T55" s="273"/>
      <c r="U55" s="273"/>
      <c r="V55" s="273"/>
      <c r="W55" s="273"/>
      <c r="X55" s="273"/>
      <c r="Y55" s="273"/>
      <c r="Z55" s="273"/>
      <c r="AA55" s="273"/>
      <c r="AB55" s="273"/>
      <c r="AC55" s="291"/>
      <c r="AD55" s="291"/>
      <c r="AE55" s="291"/>
      <c r="AF55" s="280"/>
      <c r="AG55" s="358"/>
    </row>
    <row r="56" spans="1:33" s="224" customFormat="1" x14ac:dyDescent="0.25">
      <c r="A56" s="272" t="s">
        <v>3748</v>
      </c>
      <c r="B56" s="271" t="s">
        <v>3749</v>
      </c>
      <c r="C56" s="273"/>
      <c r="D56" s="273"/>
      <c r="E56" s="273"/>
      <c r="F56" s="273"/>
      <c r="G56" s="273"/>
      <c r="H56" s="273"/>
      <c r="I56" s="273"/>
      <c r="J56" s="273"/>
      <c r="K56" s="291"/>
      <c r="L56" s="273"/>
      <c r="M56" s="273"/>
      <c r="N56" s="273"/>
      <c r="O56" s="273"/>
      <c r="P56" s="273"/>
      <c r="Q56" s="273"/>
      <c r="R56" s="273"/>
      <c r="S56" s="273"/>
      <c r="T56" s="273"/>
      <c r="U56" s="273"/>
      <c r="V56" s="273"/>
      <c r="W56" s="273"/>
      <c r="X56" s="273"/>
      <c r="Y56" s="273"/>
      <c r="Z56" s="273"/>
      <c r="AA56" s="273"/>
      <c r="AB56" s="273"/>
      <c r="AC56" s="291"/>
      <c r="AD56" s="291"/>
      <c r="AE56" s="291"/>
      <c r="AF56" s="280"/>
      <c r="AG56" s="358"/>
    </row>
    <row r="57" spans="1:33" s="224" customFormat="1" x14ac:dyDescent="0.25"/>
    <row r="58" spans="1:33" s="224" customFormat="1" x14ac:dyDescent="0.25"/>
  </sheetData>
  <mergeCells count="5">
    <mergeCell ref="G2:J2"/>
    <mergeCell ref="M2:R2"/>
    <mergeCell ref="S2:AB2"/>
    <mergeCell ref="AC2:AE2"/>
    <mergeCell ref="C1:D1"/>
  </mergeCells>
  <pageMargins left="0.25" right="0.25" top="0.75" bottom="0.75" header="0.3" footer="0.3"/>
  <pageSetup paperSize="3" scale="31" fitToHeight="0" pageOrder="overThenDown" orientation="landscape" r:id="rId1"/>
  <headerFooter>
    <oddHeader>&amp;CSolar Probe Plus (SPP) Failure Modes and Effects Analysis (FMEA)</oddHeader>
    <oddFooter>&amp;C&amp;A - &amp;P of &amp;N</oddFooter>
  </headerFooter>
  <colBreaks count="1" manualBreakCount="1">
    <brk id="18"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5"/>
  <sheetViews>
    <sheetView showGridLines="0" view="pageBreakPreview" zoomScale="60" zoomScaleNormal="60" workbookViewId="0">
      <pane xSplit="4" ySplit="3" topLeftCell="E19" activePane="bottomRight" state="frozen"/>
      <selection pane="topRight" activeCell="E1" sqref="E1"/>
      <selection pane="bottomLeft" activeCell="A4" sqref="A4"/>
      <selection pane="bottomRight"/>
    </sheetView>
  </sheetViews>
  <sheetFormatPr defaultRowHeight="15" x14ac:dyDescent="0.25"/>
  <cols>
    <col min="1" max="1" width="15.140625" style="45" customWidth="1"/>
    <col min="2" max="2" width="25.7109375" style="45" customWidth="1"/>
    <col min="3" max="3" width="47.28515625" style="45" customWidth="1"/>
    <col min="4" max="7" width="25.7109375" style="45" customWidth="1"/>
    <col min="8" max="8" width="30.85546875" style="45" customWidth="1"/>
    <col min="9" max="11" width="25.7109375" style="45" customWidth="1"/>
    <col min="12" max="12" width="11.85546875" style="262" customWidth="1"/>
    <col min="13" max="13" width="15.5703125" style="262" customWidth="1"/>
    <col min="14" max="14" width="25.7109375" style="45" customWidth="1"/>
    <col min="15" max="17" width="19.28515625" style="45" customWidth="1"/>
    <col min="18" max="18" width="20.28515625" style="45" customWidth="1"/>
    <col min="19" max="20" width="20.5703125" style="144" customWidth="1"/>
    <col min="21" max="21" width="21.5703125" style="144" customWidth="1"/>
    <col min="22" max="23" width="20.5703125" style="144" customWidth="1"/>
    <col min="24" max="24" width="16.42578125" style="45" customWidth="1"/>
    <col min="25" max="32" width="25.85546875" style="45" customWidth="1"/>
    <col min="33" max="33" width="10.5703125" style="45" bestFit="1" customWidth="1"/>
    <col min="34" max="34" width="26.7109375" style="144" customWidth="1"/>
    <col min="35" max="16384" width="9.140625" style="45"/>
  </cols>
  <sheetData>
    <row r="1" spans="1:33" ht="30" x14ac:dyDescent="0.25">
      <c r="A1" s="144" t="s">
        <v>1690</v>
      </c>
      <c r="B1" s="144" t="s">
        <v>3825</v>
      </c>
      <c r="C1" s="456" t="s">
        <v>2213</v>
      </c>
      <c r="D1" s="448"/>
      <c r="E1" s="225"/>
      <c r="F1" s="225"/>
      <c r="G1" s="225"/>
      <c r="H1" s="225"/>
    </row>
    <row r="2" spans="1:33" s="227" customFormat="1" ht="15" customHeight="1" x14ac:dyDescent="0.25">
      <c r="G2" s="450" t="s">
        <v>5</v>
      </c>
      <c r="H2" s="450"/>
      <c r="I2" s="450"/>
      <c r="J2" s="450"/>
      <c r="K2" s="140"/>
      <c r="L2" s="140"/>
      <c r="M2" s="451" t="s">
        <v>6</v>
      </c>
      <c r="N2" s="451"/>
      <c r="O2" s="451"/>
      <c r="P2" s="451"/>
      <c r="Q2" s="451"/>
      <c r="R2" s="451"/>
      <c r="S2" s="452" t="s">
        <v>2885</v>
      </c>
      <c r="T2" s="452"/>
      <c r="U2" s="452"/>
      <c r="V2" s="452"/>
      <c r="W2" s="452"/>
      <c r="X2" s="452"/>
      <c r="Y2" s="452"/>
      <c r="Z2" s="452"/>
      <c r="AA2" s="452"/>
      <c r="AB2" s="452"/>
      <c r="AC2" s="453" t="s">
        <v>2892</v>
      </c>
      <c r="AD2" s="453"/>
      <c r="AE2" s="453"/>
    </row>
    <row r="3" spans="1:33" s="139" customFormat="1" ht="30.75" thickBot="1" x14ac:dyDescent="0.3">
      <c r="A3" s="136" t="s">
        <v>0</v>
      </c>
      <c r="B3" s="137" t="s">
        <v>2</v>
      </c>
      <c r="C3" s="137" t="s">
        <v>1</v>
      </c>
      <c r="D3" s="137" t="s">
        <v>287</v>
      </c>
      <c r="E3" s="137" t="s">
        <v>208</v>
      </c>
      <c r="F3" s="138" t="s">
        <v>7</v>
      </c>
      <c r="G3" s="141" t="s">
        <v>4</v>
      </c>
      <c r="H3" s="141" t="s">
        <v>284</v>
      </c>
      <c r="I3" s="141" t="s">
        <v>285</v>
      </c>
      <c r="J3" s="141" t="s">
        <v>286</v>
      </c>
      <c r="K3" s="137" t="s">
        <v>8</v>
      </c>
      <c r="L3" s="138" t="s">
        <v>2842</v>
      </c>
      <c r="M3" s="143" t="s">
        <v>289</v>
      </c>
      <c r="N3" s="143" t="s">
        <v>2839</v>
      </c>
      <c r="O3" s="143" t="s">
        <v>2865</v>
      </c>
      <c r="P3" s="143" t="s">
        <v>2866</v>
      </c>
      <c r="Q3" s="143" t="s">
        <v>2877</v>
      </c>
      <c r="R3" s="143" t="s">
        <v>2878</v>
      </c>
      <c r="S3" s="353" t="s">
        <v>2849</v>
      </c>
      <c r="T3" s="353" t="s">
        <v>2868</v>
      </c>
      <c r="U3" s="353" t="s">
        <v>2870</v>
      </c>
      <c r="V3" s="353" t="s">
        <v>291</v>
      </c>
      <c r="W3" s="353" t="s">
        <v>292</v>
      </c>
      <c r="X3" s="324" t="s">
        <v>2888</v>
      </c>
      <c r="Y3" s="324" t="s">
        <v>2871</v>
      </c>
      <c r="Z3" s="324" t="s">
        <v>2889</v>
      </c>
      <c r="AA3" s="324" t="s">
        <v>292</v>
      </c>
      <c r="AB3" s="324" t="s">
        <v>2884</v>
      </c>
      <c r="AC3" s="304" t="s">
        <v>2859</v>
      </c>
      <c r="AD3" s="304" t="s">
        <v>2860</v>
      </c>
      <c r="AE3" s="304" t="s">
        <v>2861</v>
      </c>
      <c r="AF3" s="390" t="s">
        <v>916</v>
      </c>
      <c r="AG3" s="138" t="s">
        <v>3843</v>
      </c>
    </row>
    <row r="4" spans="1:33" s="263" customFormat="1" ht="195" x14ac:dyDescent="0.25">
      <c r="A4" s="264" t="s">
        <v>1319</v>
      </c>
      <c r="B4" s="265" t="s">
        <v>149</v>
      </c>
      <c r="C4" s="265" t="s">
        <v>1320</v>
      </c>
      <c r="D4" s="265" t="s">
        <v>1321</v>
      </c>
      <c r="E4" s="265" t="s">
        <v>1322</v>
      </c>
      <c r="F4" s="265" t="s">
        <v>1146</v>
      </c>
      <c r="G4" s="265" t="s">
        <v>1323</v>
      </c>
      <c r="H4" s="266" t="s">
        <v>1324</v>
      </c>
      <c r="I4" s="265" t="s">
        <v>2782</v>
      </c>
      <c r="J4" s="265" t="s">
        <v>1014</v>
      </c>
      <c r="K4" s="308">
        <v>2</v>
      </c>
      <c r="L4" s="306"/>
      <c r="M4" s="307"/>
      <c r="N4" s="265" t="s">
        <v>1325</v>
      </c>
      <c r="O4" s="265"/>
      <c r="P4" s="265"/>
      <c r="Q4" s="265"/>
      <c r="R4" s="265"/>
      <c r="S4" s="265" t="s">
        <v>1326</v>
      </c>
      <c r="T4" s="265"/>
      <c r="U4" s="265"/>
      <c r="V4" s="265"/>
      <c r="W4" s="265"/>
      <c r="X4" s="265" t="s">
        <v>1014</v>
      </c>
      <c r="Y4" s="265" t="s">
        <v>949</v>
      </c>
      <c r="Z4" s="265"/>
      <c r="AA4" s="265"/>
      <c r="AB4" s="265"/>
      <c r="AC4" s="308"/>
      <c r="AD4" s="308"/>
      <c r="AE4" s="308"/>
      <c r="AF4" s="265" t="s">
        <v>1327</v>
      </c>
      <c r="AG4" s="382"/>
    </row>
    <row r="5" spans="1:33" s="263" customFormat="1" ht="150" x14ac:dyDescent="0.25">
      <c r="A5" s="267" t="s">
        <v>1328</v>
      </c>
      <c r="B5" s="268" t="s">
        <v>149</v>
      </c>
      <c r="C5" s="268" t="s">
        <v>1320</v>
      </c>
      <c r="D5" s="268" t="s">
        <v>1329</v>
      </c>
      <c r="E5" s="268" t="s">
        <v>1330</v>
      </c>
      <c r="F5" s="268" t="s">
        <v>1146</v>
      </c>
      <c r="G5" s="268" t="s">
        <v>1331</v>
      </c>
      <c r="H5" s="268" t="s">
        <v>1332</v>
      </c>
      <c r="I5" s="268" t="s">
        <v>2783</v>
      </c>
      <c r="J5" s="268" t="s">
        <v>1014</v>
      </c>
      <c r="K5" s="292">
        <v>2</v>
      </c>
      <c r="L5" s="309"/>
      <c r="M5" s="281"/>
      <c r="N5" s="268" t="s">
        <v>1334</v>
      </c>
      <c r="O5" s="268"/>
      <c r="P5" s="268"/>
      <c r="Q5" s="268"/>
      <c r="R5" s="268"/>
      <c r="S5" s="268" t="s">
        <v>1326</v>
      </c>
      <c r="T5" s="268"/>
      <c r="U5" s="268"/>
      <c r="V5" s="268"/>
      <c r="W5" s="268"/>
      <c r="X5" s="268" t="s">
        <v>1014</v>
      </c>
      <c r="Y5" s="268" t="s">
        <v>949</v>
      </c>
      <c r="Z5" s="268"/>
      <c r="AA5" s="268"/>
      <c r="AB5" s="268"/>
      <c r="AC5" s="292"/>
      <c r="AD5" s="292"/>
      <c r="AE5" s="292"/>
      <c r="AF5" s="268"/>
      <c r="AG5" s="383"/>
    </row>
    <row r="6" spans="1:33" s="263" customFormat="1" ht="150" x14ac:dyDescent="0.25">
      <c r="A6" s="267" t="s">
        <v>1335</v>
      </c>
      <c r="B6" s="268" t="s">
        <v>149</v>
      </c>
      <c r="C6" s="268" t="s">
        <v>1320</v>
      </c>
      <c r="D6" s="268" t="s">
        <v>1336</v>
      </c>
      <c r="E6" s="268" t="s">
        <v>1330</v>
      </c>
      <c r="F6" s="268" t="s">
        <v>1146</v>
      </c>
      <c r="G6" s="268" t="s">
        <v>1337</v>
      </c>
      <c r="H6" s="268" t="s">
        <v>1338</v>
      </c>
      <c r="I6" s="268" t="s">
        <v>2784</v>
      </c>
      <c r="J6" s="268" t="s">
        <v>1014</v>
      </c>
      <c r="K6" s="292">
        <v>2</v>
      </c>
      <c r="L6" s="309"/>
      <c r="M6" s="281"/>
      <c r="N6" s="268" t="s">
        <v>1339</v>
      </c>
      <c r="O6" s="268"/>
      <c r="P6" s="268"/>
      <c r="Q6" s="268"/>
      <c r="R6" s="268"/>
      <c r="S6" s="268" t="s">
        <v>1326</v>
      </c>
      <c r="T6" s="268"/>
      <c r="U6" s="268"/>
      <c r="V6" s="268"/>
      <c r="W6" s="268"/>
      <c r="X6" s="268" t="s">
        <v>1014</v>
      </c>
      <c r="Y6" s="268" t="s">
        <v>949</v>
      </c>
      <c r="Z6" s="268"/>
      <c r="AA6" s="268"/>
      <c r="AB6" s="268"/>
      <c r="AC6" s="292"/>
      <c r="AD6" s="292"/>
      <c r="AE6" s="292"/>
      <c r="AF6" s="268"/>
      <c r="AG6" s="383"/>
    </row>
    <row r="7" spans="1:33" s="263" customFormat="1" ht="178.5" customHeight="1" x14ac:dyDescent="0.25">
      <c r="A7" s="267" t="s">
        <v>1340</v>
      </c>
      <c r="B7" s="268" t="s">
        <v>149</v>
      </c>
      <c r="C7" s="268" t="s">
        <v>1320</v>
      </c>
      <c r="D7" s="268" t="s">
        <v>1341</v>
      </c>
      <c r="E7" s="268" t="s">
        <v>1342</v>
      </c>
      <c r="F7" s="268" t="s">
        <v>1146</v>
      </c>
      <c r="G7" s="268" t="s">
        <v>2764</v>
      </c>
      <c r="H7" s="268" t="s">
        <v>1332</v>
      </c>
      <c r="I7" s="268" t="s">
        <v>2784</v>
      </c>
      <c r="J7" s="268" t="s">
        <v>1014</v>
      </c>
      <c r="K7" s="292">
        <v>2</v>
      </c>
      <c r="L7" s="309"/>
      <c r="M7" s="281"/>
      <c r="N7" s="268" t="s">
        <v>1343</v>
      </c>
      <c r="O7" s="268"/>
      <c r="P7" s="268"/>
      <c r="Q7" s="268"/>
      <c r="R7" s="268"/>
      <c r="S7" s="268" t="s">
        <v>1326</v>
      </c>
      <c r="T7" s="268"/>
      <c r="U7" s="268"/>
      <c r="V7" s="268"/>
      <c r="W7" s="268"/>
      <c r="X7" s="268" t="s">
        <v>1014</v>
      </c>
      <c r="Y7" s="268" t="s">
        <v>949</v>
      </c>
      <c r="Z7" s="268"/>
      <c r="AA7" s="268"/>
      <c r="AB7" s="268"/>
      <c r="AC7" s="292"/>
      <c r="AD7" s="292"/>
      <c r="AE7" s="292"/>
      <c r="AF7" s="268"/>
      <c r="AG7" s="383"/>
    </row>
    <row r="8" spans="1:33" s="263" customFormat="1" ht="135" x14ac:dyDescent="0.25">
      <c r="A8" s="267" t="s">
        <v>1344</v>
      </c>
      <c r="B8" s="268" t="s">
        <v>1345</v>
      </c>
      <c r="C8" s="268" t="s">
        <v>2780</v>
      </c>
      <c r="D8" s="268" t="s">
        <v>505</v>
      </c>
      <c r="E8" s="268" t="s">
        <v>2768</v>
      </c>
      <c r="F8" s="268" t="s">
        <v>1146</v>
      </c>
      <c r="G8" s="268" t="s">
        <v>2770</v>
      </c>
      <c r="H8" s="268" t="s">
        <v>2771</v>
      </c>
      <c r="I8" s="268" t="s">
        <v>2785</v>
      </c>
      <c r="J8" s="268" t="s">
        <v>1014</v>
      </c>
      <c r="K8" s="292">
        <v>2</v>
      </c>
      <c r="L8" s="309"/>
      <c r="M8" s="268"/>
      <c r="N8" s="268" t="s">
        <v>1350</v>
      </c>
      <c r="O8" s="268"/>
      <c r="P8" s="268"/>
      <c r="Q8" s="268"/>
      <c r="R8" s="268"/>
      <c r="S8" s="268" t="s">
        <v>1351</v>
      </c>
      <c r="T8" s="268"/>
      <c r="U8" s="268"/>
      <c r="V8" s="268"/>
      <c r="W8" s="268"/>
      <c r="X8" s="268" t="s">
        <v>1014</v>
      </c>
      <c r="Y8" s="268" t="s">
        <v>949</v>
      </c>
      <c r="Z8" s="268"/>
      <c r="AA8" s="268"/>
      <c r="AB8" s="268"/>
      <c r="AC8" s="292"/>
      <c r="AD8" s="292"/>
      <c r="AE8" s="292"/>
      <c r="AF8" s="268"/>
      <c r="AG8" s="383"/>
    </row>
    <row r="9" spans="1:33" s="263" customFormat="1" ht="152.25" customHeight="1" x14ac:dyDescent="0.25">
      <c r="A9" s="267" t="s">
        <v>1352</v>
      </c>
      <c r="B9" s="268" t="s">
        <v>1345</v>
      </c>
      <c r="C9" s="268" t="s">
        <v>2780</v>
      </c>
      <c r="D9" s="268" t="s">
        <v>2766</v>
      </c>
      <c r="E9" s="268" t="s">
        <v>2765</v>
      </c>
      <c r="F9" s="268" t="s">
        <v>1146</v>
      </c>
      <c r="G9" s="268" t="s">
        <v>2770</v>
      </c>
      <c r="H9" s="268" t="s">
        <v>2772</v>
      </c>
      <c r="I9" s="268" t="s">
        <v>2785</v>
      </c>
      <c r="J9" s="268" t="s">
        <v>1014</v>
      </c>
      <c r="K9" s="292">
        <v>2</v>
      </c>
      <c r="L9" s="309"/>
      <c r="M9" s="268"/>
      <c r="N9" s="268" t="s">
        <v>1350</v>
      </c>
      <c r="O9" s="268"/>
      <c r="P9" s="268"/>
      <c r="Q9" s="268"/>
      <c r="R9" s="268"/>
      <c r="S9" s="268" t="s">
        <v>1351</v>
      </c>
      <c r="T9" s="268"/>
      <c r="U9" s="268"/>
      <c r="V9" s="268"/>
      <c r="W9" s="268"/>
      <c r="X9" s="268" t="s">
        <v>1014</v>
      </c>
      <c r="Y9" s="268" t="s">
        <v>949</v>
      </c>
      <c r="Z9" s="268"/>
      <c r="AA9" s="268"/>
      <c r="AB9" s="268"/>
      <c r="AC9" s="292"/>
      <c r="AD9" s="292"/>
      <c r="AE9" s="292"/>
      <c r="AF9" s="268"/>
      <c r="AG9" s="383"/>
    </row>
    <row r="10" spans="1:33" s="263" customFormat="1" ht="60" x14ac:dyDescent="0.25">
      <c r="A10" s="267" t="s">
        <v>1356</v>
      </c>
      <c r="B10" s="268" t="s">
        <v>1345</v>
      </c>
      <c r="C10" s="268" t="s">
        <v>2780</v>
      </c>
      <c r="D10" s="268" t="s">
        <v>2767</v>
      </c>
      <c r="E10" s="268" t="s">
        <v>2765</v>
      </c>
      <c r="F10" s="268" t="s">
        <v>1146</v>
      </c>
      <c r="G10" s="268" t="s">
        <v>2770</v>
      </c>
      <c r="H10" s="268" t="s">
        <v>2773</v>
      </c>
      <c r="I10" s="268" t="s">
        <v>1027</v>
      </c>
      <c r="J10" s="268" t="s">
        <v>1014</v>
      </c>
      <c r="K10" s="292">
        <v>4</v>
      </c>
      <c r="L10" s="309"/>
      <c r="M10" s="268"/>
      <c r="N10" s="268" t="s">
        <v>2774</v>
      </c>
      <c r="O10" s="268"/>
      <c r="P10" s="268"/>
      <c r="Q10" s="268"/>
      <c r="R10" s="268"/>
      <c r="S10" s="268" t="s">
        <v>2775</v>
      </c>
      <c r="T10" s="268"/>
      <c r="U10" s="268"/>
      <c r="V10" s="268"/>
      <c r="W10" s="268"/>
      <c r="X10" s="268" t="s">
        <v>1014</v>
      </c>
      <c r="Y10" s="268" t="s">
        <v>949</v>
      </c>
      <c r="Z10" s="268"/>
      <c r="AA10" s="268"/>
      <c r="AB10" s="268"/>
      <c r="AC10" s="292"/>
      <c r="AD10" s="292"/>
      <c r="AE10" s="292"/>
      <c r="AF10" s="268"/>
      <c r="AG10" s="383"/>
    </row>
    <row r="11" spans="1:33" s="263" customFormat="1" ht="90" x14ac:dyDescent="0.25">
      <c r="A11" s="267" t="s">
        <v>1360</v>
      </c>
      <c r="B11" s="268" t="s">
        <v>1345</v>
      </c>
      <c r="C11" s="268" t="s">
        <v>2780</v>
      </c>
      <c r="D11" s="268" t="s">
        <v>2776</v>
      </c>
      <c r="E11" s="268" t="s">
        <v>2769</v>
      </c>
      <c r="F11" s="268" t="s">
        <v>1146</v>
      </c>
      <c r="G11" s="268" t="s">
        <v>2778</v>
      </c>
      <c r="H11" s="268" t="s">
        <v>2787</v>
      </c>
      <c r="I11" s="268" t="s">
        <v>2779</v>
      </c>
      <c r="J11" s="268" t="s">
        <v>1014</v>
      </c>
      <c r="K11" s="292">
        <v>2</v>
      </c>
      <c r="L11" s="309"/>
      <c r="M11" s="268"/>
      <c r="N11" s="268" t="s">
        <v>2790</v>
      </c>
      <c r="O11" s="268"/>
      <c r="P11" s="268"/>
      <c r="Q11" s="268"/>
      <c r="R11" s="268"/>
      <c r="S11" s="268" t="s">
        <v>1351</v>
      </c>
      <c r="T11" s="268"/>
      <c r="U11" s="268"/>
      <c r="V11" s="268"/>
      <c r="W11" s="268"/>
      <c r="X11" s="268" t="s">
        <v>1014</v>
      </c>
      <c r="Y11" s="268" t="s">
        <v>949</v>
      </c>
      <c r="Z11" s="268"/>
      <c r="AA11" s="268"/>
      <c r="AB11" s="268"/>
      <c r="AC11" s="292"/>
      <c r="AD11" s="292"/>
      <c r="AE11" s="292"/>
      <c r="AF11" s="268" t="s">
        <v>2781</v>
      </c>
      <c r="AG11" s="383"/>
    </row>
    <row r="12" spans="1:33" s="263" customFormat="1" ht="135" x14ac:dyDescent="0.25">
      <c r="A12" s="267" t="s">
        <v>2793</v>
      </c>
      <c r="B12" s="268" t="s">
        <v>1345</v>
      </c>
      <c r="C12" s="268" t="s">
        <v>2780</v>
      </c>
      <c r="D12" s="268" t="s">
        <v>2777</v>
      </c>
      <c r="E12" s="268" t="s">
        <v>2791</v>
      </c>
      <c r="F12" s="268" t="s">
        <v>1146</v>
      </c>
      <c r="G12" s="268" t="s">
        <v>2786</v>
      </c>
      <c r="H12" s="268" t="s">
        <v>2788</v>
      </c>
      <c r="I12" s="268" t="s">
        <v>2789</v>
      </c>
      <c r="J12" s="268" t="s">
        <v>1014</v>
      </c>
      <c r="K12" s="292">
        <v>2</v>
      </c>
      <c r="L12" s="309"/>
      <c r="M12" s="268"/>
      <c r="N12" s="268" t="s">
        <v>1355</v>
      </c>
      <c r="O12" s="268"/>
      <c r="P12" s="268"/>
      <c r="Q12" s="268"/>
      <c r="R12" s="268"/>
      <c r="S12" s="268" t="s">
        <v>1351</v>
      </c>
      <c r="T12" s="268"/>
      <c r="U12" s="268"/>
      <c r="V12" s="268"/>
      <c r="W12" s="268"/>
      <c r="X12" s="268" t="s">
        <v>1014</v>
      </c>
      <c r="Y12" s="268" t="s">
        <v>949</v>
      </c>
      <c r="Z12" s="268"/>
      <c r="AA12" s="268"/>
      <c r="AB12" s="268"/>
      <c r="AC12" s="292"/>
      <c r="AD12" s="292"/>
      <c r="AE12" s="292"/>
      <c r="AF12" s="268"/>
      <c r="AG12" s="383"/>
    </row>
    <row r="13" spans="1:33" s="263" customFormat="1" ht="150" x14ac:dyDescent="0.25">
      <c r="A13" s="267" t="s">
        <v>2794</v>
      </c>
      <c r="B13" s="268" t="s">
        <v>1345</v>
      </c>
      <c r="C13" s="268" t="s">
        <v>2780</v>
      </c>
      <c r="D13" s="268" t="s">
        <v>495</v>
      </c>
      <c r="E13" s="268" t="s">
        <v>1358</v>
      </c>
      <c r="F13" s="268" t="s">
        <v>1146</v>
      </c>
      <c r="G13" s="268" t="s">
        <v>2792</v>
      </c>
      <c r="H13" s="268" t="s">
        <v>1332</v>
      </c>
      <c r="I13" s="268" t="s">
        <v>1333</v>
      </c>
      <c r="J13" s="268" t="s">
        <v>1014</v>
      </c>
      <c r="K13" s="292">
        <v>2</v>
      </c>
      <c r="L13" s="309"/>
      <c r="M13" s="268"/>
      <c r="N13" s="268" t="s">
        <v>1359</v>
      </c>
      <c r="O13" s="268"/>
      <c r="P13" s="268"/>
      <c r="Q13" s="268"/>
      <c r="R13" s="268"/>
      <c r="S13" s="268" t="s">
        <v>1326</v>
      </c>
      <c r="T13" s="268"/>
      <c r="U13" s="268"/>
      <c r="V13" s="268"/>
      <c r="W13" s="268"/>
      <c r="X13" s="268" t="s">
        <v>1014</v>
      </c>
      <c r="Y13" s="268" t="s">
        <v>949</v>
      </c>
      <c r="Z13" s="268"/>
      <c r="AA13" s="268"/>
      <c r="AB13" s="268"/>
      <c r="AC13" s="292"/>
      <c r="AD13" s="292"/>
      <c r="AE13" s="292"/>
      <c r="AF13" s="268"/>
      <c r="AG13" s="383"/>
    </row>
    <row r="14" spans="1:33" s="263" customFormat="1" ht="105" x14ac:dyDescent="0.25">
      <c r="A14" s="267" t="s">
        <v>2795</v>
      </c>
      <c r="B14" s="268" t="s">
        <v>1345</v>
      </c>
      <c r="C14" s="268" t="s">
        <v>2780</v>
      </c>
      <c r="D14" s="268" t="s">
        <v>2797</v>
      </c>
      <c r="E14" s="268" t="s">
        <v>2799</v>
      </c>
      <c r="F14" s="268" t="s">
        <v>1146</v>
      </c>
      <c r="G14" s="268" t="s">
        <v>2800</v>
      </c>
      <c r="H14" s="268" t="s">
        <v>2801</v>
      </c>
      <c r="I14" s="268" t="s">
        <v>1027</v>
      </c>
      <c r="J14" s="268" t="s">
        <v>1014</v>
      </c>
      <c r="K14" s="292">
        <v>4</v>
      </c>
      <c r="L14" s="309"/>
      <c r="M14" s="268"/>
      <c r="N14" s="268" t="s">
        <v>2802</v>
      </c>
      <c r="O14" s="268"/>
      <c r="P14" s="268"/>
      <c r="Q14" s="268"/>
      <c r="R14" s="268"/>
      <c r="S14" s="268"/>
      <c r="T14" s="268"/>
      <c r="U14" s="268"/>
      <c r="V14" s="268"/>
      <c r="W14" s="268"/>
      <c r="X14" s="268"/>
      <c r="Y14" s="268"/>
      <c r="Z14" s="268"/>
      <c r="AA14" s="268"/>
      <c r="AB14" s="268"/>
      <c r="AC14" s="292"/>
      <c r="AD14" s="292"/>
      <c r="AE14" s="292"/>
      <c r="AF14" s="268"/>
      <c r="AG14" s="383"/>
    </row>
    <row r="15" spans="1:33" s="263" customFormat="1" ht="60" x14ac:dyDescent="0.25">
      <c r="A15" s="267" t="s">
        <v>2796</v>
      </c>
      <c r="B15" s="268" t="s">
        <v>1345</v>
      </c>
      <c r="C15" s="268" t="s">
        <v>2780</v>
      </c>
      <c r="D15" s="268" t="s">
        <v>2798</v>
      </c>
      <c r="E15" s="268" t="s">
        <v>2799</v>
      </c>
      <c r="F15" s="268" t="s">
        <v>2804</v>
      </c>
      <c r="G15" s="268" t="s">
        <v>2803</v>
      </c>
      <c r="H15" s="268" t="s">
        <v>2805</v>
      </c>
      <c r="I15" s="268" t="s">
        <v>1027</v>
      </c>
      <c r="J15" s="268" t="s">
        <v>1014</v>
      </c>
      <c r="K15" s="292">
        <v>4</v>
      </c>
      <c r="L15" s="309"/>
      <c r="M15" s="268"/>
      <c r="N15" s="268" t="s">
        <v>2806</v>
      </c>
      <c r="O15" s="268"/>
      <c r="P15" s="268"/>
      <c r="Q15" s="268"/>
      <c r="R15" s="268"/>
      <c r="S15" s="268"/>
      <c r="T15" s="268"/>
      <c r="U15" s="268"/>
      <c r="V15" s="268"/>
      <c r="W15" s="268"/>
      <c r="X15" s="268"/>
      <c r="Y15" s="268"/>
      <c r="Z15" s="268"/>
      <c r="AA15" s="268"/>
      <c r="AB15" s="268"/>
      <c r="AC15" s="292"/>
      <c r="AD15" s="292"/>
      <c r="AE15" s="292"/>
      <c r="AF15" s="268"/>
      <c r="AG15" s="383"/>
    </row>
    <row r="16" spans="1:33" s="263" customFormat="1" ht="75" x14ac:dyDescent="0.25">
      <c r="A16" s="267" t="s">
        <v>1364</v>
      </c>
      <c r="B16" s="268" t="s">
        <v>1365</v>
      </c>
      <c r="C16" s="268" t="s">
        <v>1366</v>
      </c>
      <c r="D16" s="268" t="s">
        <v>505</v>
      </c>
      <c r="E16" s="268" t="s">
        <v>2768</v>
      </c>
      <c r="F16" s="268" t="s">
        <v>2816</v>
      </c>
      <c r="G16" s="268" t="s">
        <v>2811</v>
      </c>
      <c r="H16" s="268" t="s">
        <v>1348</v>
      </c>
      <c r="I16" s="268" t="s">
        <v>1349</v>
      </c>
      <c r="J16" s="268" t="s">
        <v>1014</v>
      </c>
      <c r="K16" s="292">
        <v>2</v>
      </c>
      <c r="L16" s="309"/>
      <c r="M16" s="268"/>
      <c r="N16" s="268" t="s">
        <v>2813</v>
      </c>
      <c r="O16" s="268"/>
      <c r="P16" s="268"/>
      <c r="Q16" s="268"/>
      <c r="R16" s="268"/>
      <c r="S16" s="268" t="s">
        <v>1351</v>
      </c>
      <c r="T16" s="268"/>
      <c r="U16" s="268"/>
      <c r="V16" s="268"/>
      <c r="W16" s="268"/>
      <c r="X16" s="268" t="s">
        <v>1014</v>
      </c>
      <c r="Y16" s="268" t="s">
        <v>949</v>
      </c>
      <c r="Z16" s="268"/>
      <c r="AA16" s="268"/>
      <c r="AB16" s="268"/>
      <c r="AC16" s="292"/>
      <c r="AD16" s="292"/>
      <c r="AE16" s="292"/>
      <c r="AF16" s="268" t="s">
        <v>1369</v>
      </c>
      <c r="AG16" s="383"/>
    </row>
    <row r="17" spans="1:34" s="263" customFormat="1" ht="135" x14ac:dyDescent="0.25">
      <c r="A17" s="267" t="s">
        <v>1370</v>
      </c>
      <c r="B17" s="268" t="s">
        <v>1365</v>
      </c>
      <c r="C17" s="268" t="s">
        <v>1366</v>
      </c>
      <c r="D17" s="268" t="s">
        <v>2766</v>
      </c>
      <c r="E17" s="268" t="s">
        <v>2765</v>
      </c>
      <c r="F17" s="268" t="s">
        <v>2816</v>
      </c>
      <c r="G17" s="268" t="s">
        <v>2811</v>
      </c>
      <c r="H17" s="268" t="s">
        <v>2772</v>
      </c>
      <c r="I17" s="268" t="s">
        <v>2785</v>
      </c>
      <c r="J17" s="268" t="s">
        <v>1014</v>
      </c>
      <c r="K17" s="292">
        <v>2</v>
      </c>
      <c r="L17" s="309"/>
      <c r="M17" s="268"/>
      <c r="N17" s="268" t="s">
        <v>1350</v>
      </c>
      <c r="O17" s="268"/>
      <c r="P17" s="268"/>
      <c r="Q17" s="268"/>
      <c r="R17" s="268"/>
      <c r="S17" s="268" t="s">
        <v>1351</v>
      </c>
      <c r="T17" s="268"/>
      <c r="U17" s="268"/>
      <c r="V17" s="268"/>
      <c r="W17" s="268"/>
      <c r="X17" s="268" t="s">
        <v>1014</v>
      </c>
      <c r="Y17" s="268" t="s">
        <v>949</v>
      </c>
      <c r="Z17" s="268"/>
      <c r="AA17" s="268"/>
      <c r="AB17" s="268"/>
      <c r="AC17" s="292"/>
      <c r="AD17" s="292"/>
      <c r="AE17" s="292"/>
      <c r="AF17" s="268" t="s">
        <v>1369</v>
      </c>
      <c r="AG17" s="383"/>
    </row>
    <row r="18" spans="1:34" s="263" customFormat="1" ht="75" x14ac:dyDescent="0.25">
      <c r="A18" s="267" t="s">
        <v>1374</v>
      </c>
      <c r="B18" s="268" t="s">
        <v>1365</v>
      </c>
      <c r="C18" s="268" t="s">
        <v>1366</v>
      </c>
      <c r="D18" s="268" t="s">
        <v>2767</v>
      </c>
      <c r="E18" s="268" t="s">
        <v>2765</v>
      </c>
      <c r="F18" s="268" t="s">
        <v>2816</v>
      </c>
      <c r="G18" s="268" t="s">
        <v>2811</v>
      </c>
      <c r="H18" s="268" t="s">
        <v>2773</v>
      </c>
      <c r="I18" s="268" t="s">
        <v>1027</v>
      </c>
      <c r="J18" s="268" t="s">
        <v>1014</v>
      </c>
      <c r="K18" s="292">
        <v>4</v>
      </c>
      <c r="L18" s="309"/>
      <c r="M18" s="268"/>
      <c r="N18" s="268" t="s">
        <v>2774</v>
      </c>
      <c r="O18" s="268"/>
      <c r="P18" s="268"/>
      <c r="Q18" s="268"/>
      <c r="R18" s="268"/>
      <c r="S18" s="268" t="s">
        <v>1351</v>
      </c>
      <c r="T18" s="268"/>
      <c r="U18" s="268"/>
      <c r="V18" s="268"/>
      <c r="W18" s="268"/>
      <c r="X18" s="268" t="s">
        <v>1014</v>
      </c>
      <c r="Y18" s="268" t="s">
        <v>949</v>
      </c>
      <c r="Z18" s="268"/>
      <c r="AA18" s="268"/>
      <c r="AB18" s="268"/>
      <c r="AC18" s="292"/>
      <c r="AD18" s="292"/>
      <c r="AE18" s="292"/>
      <c r="AF18" s="268" t="s">
        <v>1369</v>
      </c>
      <c r="AG18" s="383"/>
    </row>
    <row r="19" spans="1:34" s="263" customFormat="1" ht="90" x14ac:dyDescent="0.25">
      <c r="A19" s="267" t="s">
        <v>1375</v>
      </c>
      <c r="B19" s="268" t="s">
        <v>1365</v>
      </c>
      <c r="C19" s="268" t="s">
        <v>1366</v>
      </c>
      <c r="D19" s="268" t="s">
        <v>2776</v>
      </c>
      <c r="E19" s="268" t="s">
        <v>2769</v>
      </c>
      <c r="F19" s="268" t="s">
        <v>2817</v>
      </c>
      <c r="G19" s="268" t="s">
        <v>2778</v>
      </c>
      <c r="H19" s="268" t="s">
        <v>2812</v>
      </c>
      <c r="I19" s="268" t="s">
        <v>2779</v>
      </c>
      <c r="J19" s="268" t="s">
        <v>1014</v>
      </c>
      <c r="K19" s="292">
        <v>2</v>
      </c>
      <c r="L19" s="309"/>
      <c r="M19" s="268"/>
      <c r="N19" s="268" t="s">
        <v>2814</v>
      </c>
      <c r="O19" s="268"/>
      <c r="P19" s="268"/>
      <c r="Q19" s="268"/>
      <c r="R19" s="268"/>
      <c r="S19" s="268" t="s">
        <v>1351</v>
      </c>
      <c r="T19" s="268"/>
      <c r="U19" s="268"/>
      <c r="V19" s="268"/>
      <c r="W19" s="268"/>
      <c r="X19" s="268"/>
      <c r="Y19" s="268"/>
      <c r="Z19" s="268"/>
      <c r="AA19" s="268"/>
      <c r="AB19" s="268"/>
      <c r="AC19" s="292"/>
      <c r="AD19" s="292"/>
      <c r="AE19" s="292"/>
      <c r="AF19" s="268"/>
      <c r="AG19" s="383"/>
    </row>
    <row r="20" spans="1:34" s="263" customFormat="1" ht="90" x14ac:dyDescent="0.25">
      <c r="A20" s="267" t="s">
        <v>2807</v>
      </c>
      <c r="B20" s="268" t="s">
        <v>1365</v>
      </c>
      <c r="C20" s="268" t="s">
        <v>1366</v>
      </c>
      <c r="D20" s="268" t="s">
        <v>2777</v>
      </c>
      <c r="E20" s="268" t="s">
        <v>2791</v>
      </c>
      <c r="F20" s="268" t="s">
        <v>2817</v>
      </c>
      <c r="G20" s="268" t="s">
        <v>2786</v>
      </c>
      <c r="H20" s="268" t="s">
        <v>2815</v>
      </c>
      <c r="I20" s="268" t="s">
        <v>2779</v>
      </c>
      <c r="J20" s="268" t="s">
        <v>1014</v>
      </c>
      <c r="K20" s="292">
        <v>2</v>
      </c>
      <c r="L20" s="309"/>
      <c r="M20" s="268"/>
      <c r="N20" s="268" t="s">
        <v>2814</v>
      </c>
      <c r="O20" s="268"/>
      <c r="P20" s="268"/>
      <c r="Q20" s="268"/>
      <c r="R20" s="268"/>
      <c r="S20" s="268" t="s">
        <v>1351</v>
      </c>
      <c r="T20" s="268"/>
      <c r="U20" s="268"/>
      <c r="V20" s="268"/>
      <c r="W20" s="268"/>
      <c r="X20" s="268"/>
      <c r="Y20" s="268"/>
      <c r="Z20" s="268"/>
      <c r="AA20" s="268"/>
      <c r="AB20" s="268"/>
      <c r="AC20" s="292"/>
      <c r="AD20" s="292"/>
      <c r="AE20" s="292"/>
      <c r="AF20" s="268"/>
      <c r="AG20" s="383"/>
    </row>
    <row r="21" spans="1:34" s="263" customFormat="1" ht="150" x14ac:dyDescent="0.25">
      <c r="A21" s="267" t="s">
        <v>2808</v>
      </c>
      <c r="B21" s="268" t="s">
        <v>1365</v>
      </c>
      <c r="C21" s="268" t="s">
        <v>1366</v>
      </c>
      <c r="D21" s="268" t="s">
        <v>495</v>
      </c>
      <c r="E21" s="268" t="s">
        <v>1358</v>
      </c>
      <c r="F21" s="268" t="s">
        <v>2819</v>
      </c>
      <c r="G21" s="268" t="s">
        <v>2792</v>
      </c>
      <c r="H21" s="268" t="s">
        <v>1332</v>
      </c>
      <c r="I21" s="268" t="s">
        <v>1333</v>
      </c>
      <c r="J21" s="268" t="s">
        <v>1014</v>
      </c>
      <c r="K21" s="292">
        <v>2</v>
      </c>
      <c r="L21" s="309"/>
      <c r="M21" s="268"/>
      <c r="N21" s="268" t="s">
        <v>1359</v>
      </c>
      <c r="O21" s="268"/>
      <c r="P21" s="268"/>
      <c r="Q21" s="268"/>
      <c r="R21" s="268"/>
      <c r="S21" s="268" t="s">
        <v>1326</v>
      </c>
      <c r="T21" s="268"/>
      <c r="U21" s="268"/>
      <c r="V21" s="268"/>
      <c r="W21" s="268"/>
      <c r="X21" s="268"/>
      <c r="Y21" s="268"/>
      <c r="Z21" s="268"/>
      <c r="AA21" s="268"/>
      <c r="AB21" s="268"/>
      <c r="AC21" s="292"/>
      <c r="AD21" s="292"/>
      <c r="AE21" s="292"/>
      <c r="AF21" s="268"/>
      <c r="AG21" s="383"/>
    </row>
    <row r="22" spans="1:34" s="263" customFormat="1" ht="105" x14ac:dyDescent="0.25">
      <c r="A22" s="267" t="s">
        <v>2809</v>
      </c>
      <c r="B22" s="268" t="s">
        <v>1365</v>
      </c>
      <c r="C22" s="268" t="s">
        <v>1366</v>
      </c>
      <c r="D22" s="268" t="s">
        <v>2797</v>
      </c>
      <c r="E22" s="268" t="s">
        <v>2799</v>
      </c>
      <c r="F22" s="268" t="s">
        <v>2817</v>
      </c>
      <c r="G22" s="268" t="s">
        <v>2800</v>
      </c>
      <c r="H22" s="268" t="s">
        <v>2820</v>
      </c>
      <c r="I22" s="268" t="s">
        <v>1027</v>
      </c>
      <c r="J22" s="268" t="s">
        <v>1014</v>
      </c>
      <c r="K22" s="292">
        <v>4</v>
      </c>
      <c r="L22" s="309"/>
      <c r="M22" s="268"/>
      <c r="N22" s="268" t="s">
        <v>2802</v>
      </c>
      <c r="O22" s="268"/>
      <c r="P22" s="268"/>
      <c r="Q22" s="268"/>
      <c r="R22" s="268"/>
      <c r="S22" s="268"/>
      <c r="T22" s="268"/>
      <c r="U22" s="268"/>
      <c r="V22" s="268"/>
      <c r="W22" s="268"/>
      <c r="X22" s="268"/>
      <c r="Y22" s="268"/>
      <c r="Z22" s="268"/>
      <c r="AA22" s="268"/>
      <c r="AB22" s="268"/>
      <c r="AC22" s="292"/>
      <c r="AD22" s="292"/>
      <c r="AE22" s="292"/>
      <c r="AF22" s="268"/>
      <c r="AG22" s="383"/>
    </row>
    <row r="23" spans="1:34" s="263" customFormat="1" ht="120" x14ac:dyDescent="0.25">
      <c r="A23" s="267" t="s">
        <v>2810</v>
      </c>
      <c r="B23" s="268" t="s">
        <v>1365</v>
      </c>
      <c r="C23" s="268" t="s">
        <v>1366</v>
      </c>
      <c r="D23" s="268" t="s">
        <v>2798</v>
      </c>
      <c r="E23" s="268" t="s">
        <v>2799</v>
      </c>
      <c r="F23" s="268" t="s">
        <v>2818</v>
      </c>
      <c r="G23" s="268" t="s">
        <v>2803</v>
      </c>
      <c r="H23" s="268" t="s">
        <v>2821</v>
      </c>
      <c r="I23" s="268" t="s">
        <v>1027</v>
      </c>
      <c r="J23" s="268" t="s">
        <v>1014</v>
      </c>
      <c r="K23" s="292">
        <v>4</v>
      </c>
      <c r="L23" s="309"/>
      <c r="M23" s="268"/>
      <c r="N23" s="268" t="s">
        <v>2806</v>
      </c>
      <c r="O23" s="268"/>
      <c r="P23" s="268"/>
      <c r="Q23" s="268"/>
      <c r="R23" s="268"/>
      <c r="S23" s="268"/>
      <c r="T23" s="268"/>
      <c r="U23" s="268"/>
      <c r="V23" s="268"/>
      <c r="W23" s="268"/>
      <c r="X23" s="268" t="s">
        <v>1014</v>
      </c>
      <c r="Y23" s="268" t="s">
        <v>949</v>
      </c>
      <c r="Z23" s="268"/>
      <c r="AA23" s="268"/>
      <c r="AB23" s="268"/>
      <c r="AC23" s="292"/>
      <c r="AD23" s="292"/>
      <c r="AE23" s="292"/>
      <c r="AF23" s="268"/>
      <c r="AG23" s="383"/>
    </row>
    <row r="24" spans="1:34" s="263" customFormat="1" ht="60" x14ac:dyDescent="0.25">
      <c r="A24" s="267" t="s">
        <v>1378</v>
      </c>
      <c r="B24" s="268" t="s">
        <v>1379</v>
      </c>
      <c r="C24" s="268" t="s">
        <v>1380</v>
      </c>
      <c r="D24" s="268" t="s">
        <v>1346</v>
      </c>
      <c r="E24" s="268" t="s">
        <v>1347</v>
      </c>
      <c r="F24" s="268" t="s">
        <v>1146</v>
      </c>
      <c r="G24" s="268" t="s">
        <v>1367</v>
      </c>
      <c r="H24" s="268" t="s">
        <v>1348</v>
      </c>
      <c r="I24" s="268" t="s">
        <v>1349</v>
      </c>
      <c r="J24" s="268" t="s">
        <v>1014</v>
      </c>
      <c r="K24" s="292">
        <v>2</v>
      </c>
      <c r="L24" s="309"/>
      <c r="M24" s="268"/>
      <c r="N24" s="268" t="s">
        <v>1368</v>
      </c>
      <c r="O24" s="268"/>
      <c r="P24" s="268"/>
      <c r="Q24" s="268"/>
      <c r="R24" s="268"/>
      <c r="S24" s="268" t="s">
        <v>1351</v>
      </c>
      <c r="T24" s="268"/>
      <c r="U24" s="268"/>
      <c r="V24" s="268"/>
      <c r="W24" s="268"/>
      <c r="X24" s="268" t="s">
        <v>1014</v>
      </c>
      <c r="Y24" s="268" t="s">
        <v>949</v>
      </c>
      <c r="Z24" s="268"/>
      <c r="AA24" s="268"/>
      <c r="AB24" s="268"/>
      <c r="AC24" s="292"/>
      <c r="AD24" s="292"/>
      <c r="AE24" s="292"/>
      <c r="AF24" s="268" t="s">
        <v>1369</v>
      </c>
      <c r="AG24" s="383"/>
    </row>
    <row r="25" spans="1:34" s="263" customFormat="1" ht="105" x14ac:dyDescent="0.25">
      <c r="A25" s="267" t="s">
        <v>1381</v>
      </c>
      <c r="B25" s="268" t="s">
        <v>1379</v>
      </c>
      <c r="C25" s="268" t="s">
        <v>1380</v>
      </c>
      <c r="D25" s="268" t="s">
        <v>506</v>
      </c>
      <c r="E25" s="268" t="s">
        <v>1353</v>
      </c>
      <c r="F25" s="268" t="s">
        <v>1146</v>
      </c>
      <c r="G25" s="268" t="s">
        <v>1354</v>
      </c>
      <c r="H25" s="268" t="s">
        <v>1371</v>
      </c>
      <c r="I25" s="268" t="s">
        <v>1372</v>
      </c>
      <c r="J25" s="268" t="s">
        <v>1014</v>
      </c>
      <c r="K25" s="292">
        <v>2</v>
      </c>
      <c r="L25" s="309"/>
      <c r="M25" s="268"/>
      <c r="N25" s="268" t="s">
        <v>1373</v>
      </c>
      <c r="O25" s="268"/>
      <c r="P25" s="268"/>
      <c r="Q25" s="268"/>
      <c r="R25" s="268"/>
      <c r="S25" s="268" t="s">
        <v>1351</v>
      </c>
      <c r="T25" s="268"/>
      <c r="U25" s="268"/>
      <c r="V25" s="268"/>
      <c r="W25" s="268"/>
      <c r="X25" s="268" t="s">
        <v>1014</v>
      </c>
      <c r="Y25" s="268" t="s">
        <v>949</v>
      </c>
      <c r="Z25" s="268"/>
      <c r="AA25" s="268"/>
      <c r="AB25" s="268"/>
      <c r="AC25" s="292"/>
      <c r="AD25" s="292"/>
      <c r="AE25" s="292"/>
      <c r="AF25" s="268"/>
      <c r="AG25" s="383"/>
      <c r="AH25" s="161"/>
    </row>
    <row r="26" spans="1:34" s="263" customFormat="1" ht="165" x14ac:dyDescent="0.25">
      <c r="A26" s="267" t="s">
        <v>1382</v>
      </c>
      <c r="B26" s="268" t="s">
        <v>1379</v>
      </c>
      <c r="C26" s="268" t="s">
        <v>1380</v>
      </c>
      <c r="D26" s="268" t="s">
        <v>1357</v>
      </c>
      <c r="E26" s="268" t="s">
        <v>1358</v>
      </c>
      <c r="F26" s="268" t="s">
        <v>1146</v>
      </c>
      <c r="G26" s="268" t="s">
        <v>1376</v>
      </c>
      <c r="H26" s="268" t="s">
        <v>1332</v>
      </c>
      <c r="I26" s="268" t="s">
        <v>1333</v>
      </c>
      <c r="J26" s="268" t="s">
        <v>1014</v>
      </c>
      <c r="K26" s="292">
        <v>2</v>
      </c>
      <c r="L26" s="309"/>
      <c r="M26" s="268"/>
      <c r="N26" s="268" t="s">
        <v>1377</v>
      </c>
      <c r="O26" s="268"/>
      <c r="P26" s="268"/>
      <c r="Q26" s="268"/>
      <c r="R26" s="268"/>
      <c r="S26" s="268" t="s">
        <v>1326</v>
      </c>
      <c r="T26" s="268"/>
      <c r="U26" s="268"/>
      <c r="V26" s="268"/>
      <c r="W26" s="268"/>
      <c r="X26" s="268" t="s">
        <v>1014</v>
      </c>
      <c r="Y26" s="268" t="s">
        <v>949</v>
      </c>
      <c r="Z26" s="268"/>
      <c r="AA26" s="268"/>
      <c r="AB26" s="268"/>
      <c r="AC26" s="292"/>
      <c r="AD26" s="292"/>
      <c r="AE26" s="292"/>
      <c r="AF26" s="268"/>
      <c r="AG26" s="383"/>
      <c r="AH26" s="161"/>
    </row>
    <row r="27" spans="1:34" s="263" customFormat="1" ht="165" x14ac:dyDescent="0.25">
      <c r="A27" s="267" t="s">
        <v>1383</v>
      </c>
      <c r="B27" s="268" t="s">
        <v>1379</v>
      </c>
      <c r="C27" s="268" t="s">
        <v>1380</v>
      </c>
      <c r="D27" s="268" t="s">
        <v>1361</v>
      </c>
      <c r="E27" s="268" t="s">
        <v>1358</v>
      </c>
      <c r="F27" s="268" t="s">
        <v>1146</v>
      </c>
      <c r="G27" s="268" t="s">
        <v>1362</v>
      </c>
      <c r="H27" s="268" t="s">
        <v>1332</v>
      </c>
      <c r="I27" s="268" t="s">
        <v>1333</v>
      </c>
      <c r="J27" s="268" t="s">
        <v>1014</v>
      </c>
      <c r="K27" s="292">
        <v>2</v>
      </c>
      <c r="L27" s="309"/>
      <c r="M27" s="268"/>
      <c r="N27" s="268" t="s">
        <v>1363</v>
      </c>
      <c r="O27" s="268"/>
      <c r="P27" s="268"/>
      <c r="Q27" s="268"/>
      <c r="R27" s="268"/>
      <c r="S27" s="268" t="s">
        <v>1326</v>
      </c>
      <c r="T27" s="268"/>
      <c r="U27" s="268"/>
      <c r="V27" s="268"/>
      <c r="W27" s="268"/>
      <c r="X27" s="268" t="s">
        <v>1014</v>
      </c>
      <c r="Y27" s="268" t="s">
        <v>949</v>
      </c>
      <c r="Z27" s="268"/>
      <c r="AA27" s="268"/>
      <c r="AB27" s="268"/>
      <c r="AC27" s="292"/>
      <c r="AD27" s="292"/>
      <c r="AE27" s="292"/>
      <c r="AF27" s="268"/>
      <c r="AG27" s="383"/>
      <c r="AH27" s="161"/>
    </row>
    <row r="28" spans="1:34" s="263" customFormat="1" ht="90" x14ac:dyDescent="0.25">
      <c r="A28" s="267" t="s">
        <v>1384</v>
      </c>
      <c r="B28" s="268" t="s">
        <v>1385</v>
      </c>
      <c r="C28" s="268" t="s">
        <v>1386</v>
      </c>
      <c r="D28" s="269" t="s">
        <v>1387</v>
      </c>
      <c r="E28" s="268" t="s">
        <v>1388</v>
      </c>
      <c r="F28" s="268" t="s">
        <v>1146</v>
      </c>
      <c r="G28" s="268" t="s">
        <v>1389</v>
      </c>
      <c r="H28" s="268" t="s">
        <v>1390</v>
      </c>
      <c r="I28" s="268" t="s">
        <v>1391</v>
      </c>
      <c r="J28" s="268" t="s">
        <v>1014</v>
      </c>
      <c r="K28" s="292">
        <v>2</v>
      </c>
      <c r="L28" s="309"/>
      <c r="M28" s="268"/>
      <c r="N28" s="268" t="s">
        <v>1392</v>
      </c>
      <c r="O28" s="268"/>
      <c r="P28" s="268"/>
      <c r="Q28" s="268"/>
      <c r="R28" s="268"/>
      <c r="S28" s="268" t="s">
        <v>1351</v>
      </c>
      <c r="T28" s="268"/>
      <c r="U28" s="268"/>
      <c r="V28" s="268"/>
      <c r="W28" s="268"/>
      <c r="X28" s="268" t="s">
        <v>1014</v>
      </c>
      <c r="Y28" s="268" t="s">
        <v>949</v>
      </c>
      <c r="Z28" s="268"/>
      <c r="AA28" s="268"/>
      <c r="AB28" s="268"/>
      <c r="AC28" s="292"/>
      <c r="AD28" s="292"/>
      <c r="AE28" s="292"/>
      <c r="AF28" s="268"/>
      <c r="AG28" s="383"/>
      <c r="AH28" s="161"/>
    </row>
    <row r="29" spans="1:34" s="263" customFormat="1" ht="135" x14ac:dyDescent="0.25">
      <c r="A29" s="267" t="s">
        <v>1393</v>
      </c>
      <c r="B29" s="268" t="s">
        <v>1385</v>
      </c>
      <c r="C29" s="268" t="s">
        <v>1386</v>
      </c>
      <c r="D29" s="268" t="s">
        <v>1394</v>
      </c>
      <c r="E29" s="268" t="s">
        <v>1388</v>
      </c>
      <c r="F29" s="268" t="s">
        <v>1146</v>
      </c>
      <c r="G29" s="268" t="s">
        <v>1395</v>
      </c>
      <c r="H29" s="268" t="s">
        <v>1396</v>
      </c>
      <c r="I29" s="268" t="s">
        <v>1397</v>
      </c>
      <c r="J29" s="268" t="s">
        <v>1014</v>
      </c>
      <c r="K29" s="292" t="s">
        <v>23</v>
      </c>
      <c r="L29" s="309"/>
      <c r="M29" s="268"/>
      <c r="N29" s="268" t="s">
        <v>1398</v>
      </c>
      <c r="O29" s="268"/>
      <c r="P29" s="268"/>
      <c r="Q29" s="268"/>
      <c r="R29" s="268"/>
      <c r="S29" s="268" t="s">
        <v>1399</v>
      </c>
      <c r="T29" s="268"/>
      <c r="U29" s="268"/>
      <c r="V29" s="268"/>
      <c r="W29" s="268"/>
      <c r="X29" s="268" t="s">
        <v>1014</v>
      </c>
      <c r="Y29" s="268" t="s">
        <v>949</v>
      </c>
      <c r="Z29" s="268"/>
      <c r="AA29" s="268"/>
      <c r="AB29" s="268"/>
      <c r="AC29" s="292"/>
      <c r="AD29" s="292"/>
      <c r="AE29" s="292"/>
      <c r="AF29" s="268"/>
      <c r="AG29" s="383"/>
      <c r="AH29" s="161"/>
    </row>
    <row r="30" spans="1:34" s="263" customFormat="1" ht="135" x14ac:dyDescent="0.25">
      <c r="A30" s="267" t="s">
        <v>1400</v>
      </c>
      <c r="B30" s="268" t="s">
        <v>1385</v>
      </c>
      <c r="C30" s="268" t="s">
        <v>1386</v>
      </c>
      <c r="D30" s="268" t="s">
        <v>1401</v>
      </c>
      <c r="E30" s="268" t="s">
        <v>1388</v>
      </c>
      <c r="F30" s="268" t="s">
        <v>1146</v>
      </c>
      <c r="G30" s="268" t="s">
        <v>1402</v>
      </c>
      <c r="H30" s="268" t="s">
        <v>1403</v>
      </c>
      <c r="I30" s="268" t="s">
        <v>1404</v>
      </c>
      <c r="J30" s="268" t="s">
        <v>1014</v>
      </c>
      <c r="K30" s="292" t="s">
        <v>23</v>
      </c>
      <c r="L30" s="309"/>
      <c r="M30" s="268"/>
      <c r="N30" s="268" t="s">
        <v>1405</v>
      </c>
      <c r="O30" s="268"/>
      <c r="P30" s="268"/>
      <c r="Q30" s="268"/>
      <c r="R30" s="268"/>
      <c r="S30" s="268" t="s">
        <v>1406</v>
      </c>
      <c r="T30" s="268"/>
      <c r="U30" s="268"/>
      <c r="V30" s="268"/>
      <c r="W30" s="268"/>
      <c r="X30" s="268" t="s">
        <v>1014</v>
      </c>
      <c r="Y30" s="268" t="s">
        <v>949</v>
      </c>
      <c r="Z30" s="268"/>
      <c r="AA30" s="268"/>
      <c r="AB30" s="268"/>
      <c r="AC30" s="292"/>
      <c r="AD30" s="292"/>
      <c r="AE30" s="292"/>
      <c r="AF30" s="268"/>
      <c r="AG30" s="383"/>
      <c r="AH30" s="161"/>
    </row>
    <row r="31" spans="1:34" s="263" customFormat="1" ht="165" x14ac:dyDescent="0.25">
      <c r="A31" s="267" t="s">
        <v>1407</v>
      </c>
      <c r="B31" s="268" t="s">
        <v>1385</v>
      </c>
      <c r="C31" s="268" t="s">
        <v>1386</v>
      </c>
      <c r="D31" s="269" t="s">
        <v>1408</v>
      </c>
      <c r="E31" s="268" t="s">
        <v>1358</v>
      </c>
      <c r="F31" s="268" t="s">
        <v>1146</v>
      </c>
      <c r="G31" s="268" t="s">
        <v>1409</v>
      </c>
      <c r="H31" s="268" t="s">
        <v>1332</v>
      </c>
      <c r="I31" s="268" t="s">
        <v>1333</v>
      </c>
      <c r="J31" s="268" t="s">
        <v>1014</v>
      </c>
      <c r="K31" s="292">
        <v>2</v>
      </c>
      <c r="L31" s="309"/>
      <c r="M31" s="268"/>
      <c r="N31" s="268" t="s">
        <v>1363</v>
      </c>
      <c r="O31" s="268"/>
      <c r="P31" s="268"/>
      <c r="Q31" s="268"/>
      <c r="R31" s="268"/>
      <c r="S31" s="268" t="s">
        <v>1326</v>
      </c>
      <c r="T31" s="268"/>
      <c r="U31" s="268"/>
      <c r="V31" s="268"/>
      <c r="W31" s="268"/>
      <c r="X31" s="268" t="s">
        <v>1014</v>
      </c>
      <c r="Y31" s="268" t="s">
        <v>949</v>
      </c>
      <c r="Z31" s="268"/>
      <c r="AA31" s="268"/>
      <c r="AB31" s="268"/>
      <c r="AC31" s="292"/>
      <c r="AD31" s="292"/>
      <c r="AE31" s="292"/>
      <c r="AF31" s="268"/>
      <c r="AG31" s="383"/>
      <c r="AH31" s="161"/>
    </row>
    <row r="32" spans="1:34" s="263" customFormat="1" ht="120" x14ac:dyDescent="0.25">
      <c r="A32" s="267" t="s">
        <v>1410</v>
      </c>
      <c r="B32" s="268" t="s">
        <v>1411</v>
      </c>
      <c r="C32" s="268" t="s">
        <v>1412</v>
      </c>
      <c r="D32" s="270" t="s">
        <v>1413</v>
      </c>
      <c r="E32" s="268" t="s">
        <v>1414</v>
      </c>
      <c r="F32" s="268" t="s">
        <v>1146</v>
      </c>
      <c r="G32" s="268" t="s">
        <v>1415</v>
      </c>
      <c r="H32" s="268" t="s">
        <v>1416</v>
      </c>
      <c r="I32" s="268" t="s">
        <v>1417</v>
      </c>
      <c r="J32" s="268" t="s">
        <v>1014</v>
      </c>
      <c r="K32" s="292" t="s">
        <v>23</v>
      </c>
      <c r="L32" s="309"/>
      <c r="M32" s="268"/>
      <c r="N32" s="268" t="s">
        <v>1418</v>
      </c>
      <c r="O32" s="268"/>
      <c r="P32" s="268"/>
      <c r="Q32" s="268"/>
      <c r="R32" s="268"/>
      <c r="S32" s="268" t="s">
        <v>1351</v>
      </c>
      <c r="T32" s="268"/>
      <c r="U32" s="268"/>
      <c r="V32" s="268"/>
      <c r="W32" s="268"/>
      <c r="X32" s="268" t="s">
        <v>1014</v>
      </c>
      <c r="Y32" s="268" t="s">
        <v>949</v>
      </c>
      <c r="Z32" s="268"/>
      <c r="AA32" s="268"/>
      <c r="AB32" s="268"/>
      <c r="AC32" s="292"/>
      <c r="AD32" s="292"/>
      <c r="AE32" s="292"/>
      <c r="AF32" s="268"/>
      <c r="AG32" s="383"/>
      <c r="AH32" s="161"/>
    </row>
    <row r="33" spans="1:34" s="263" customFormat="1" ht="120" x14ac:dyDescent="0.25">
      <c r="A33" s="267" t="s">
        <v>1419</v>
      </c>
      <c r="B33" s="268" t="s">
        <v>1411</v>
      </c>
      <c r="C33" s="268" t="s">
        <v>1412</v>
      </c>
      <c r="D33" s="270" t="s">
        <v>1420</v>
      </c>
      <c r="E33" s="268" t="s">
        <v>1421</v>
      </c>
      <c r="F33" s="268" t="s">
        <v>1146</v>
      </c>
      <c r="G33" s="268" t="s">
        <v>1422</v>
      </c>
      <c r="H33" s="268" t="s">
        <v>1423</v>
      </c>
      <c r="I33" s="268" t="s">
        <v>1417</v>
      </c>
      <c r="J33" s="268" t="s">
        <v>1014</v>
      </c>
      <c r="K33" s="292" t="s">
        <v>23</v>
      </c>
      <c r="L33" s="309"/>
      <c r="M33" s="268"/>
      <c r="N33" s="268" t="s">
        <v>1392</v>
      </c>
      <c r="O33" s="268"/>
      <c r="P33" s="268"/>
      <c r="Q33" s="268"/>
      <c r="R33" s="268"/>
      <c r="S33" s="268" t="s">
        <v>1351</v>
      </c>
      <c r="T33" s="268"/>
      <c r="U33" s="268"/>
      <c r="V33" s="268"/>
      <c r="W33" s="268"/>
      <c r="X33" s="268" t="s">
        <v>1014</v>
      </c>
      <c r="Y33" s="268" t="s">
        <v>949</v>
      </c>
      <c r="Z33" s="268"/>
      <c r="AA33" s="268"/>
      <c r="AB33" s="268"/>
      <c r="AC33" s="292"/>
      <c r="AD33" s="292"/>
      <c r="AE33" s="292"/>
      <c r="AF33" s="268"/>
      <c r="AG33" s="383"/>
      <c r="AH33" s="161"/>
    </row>
    <row r="34" spans="1:34" s="263" customFormat="1" ht="135" x14ac:dyDescent="0.25">
      <c r="A34" s="267" t="s">
        <v>1424</v>
      </c>
      <c r="B34" s="268" t="s">
        <v>1411</v>
      </c>
      <c r="C34" s="268" t="s">
        <v>1412</v>
      </c>
      <c r="D34" s="270" t="s">
        <v>1425</v>
      </c>
      <c r="E34" s="268" t="s">
        <v>1426</v>
      </c>
      <c r="F34" s="268" t="s">
        <v>1146</v>
      </c>
      <c r="G34" s="268" t="s">
        <v>1427</v>
      </c>
      <c r="H34" s="268" t="s">
        <v>1428</v>
      </c>
      <c r="I34" s="268" t="s">
        <v>1429</v>
      </c>
      <c r="J34" s="268" t="s">
        <v>1014</v>
      </c>
      <c r="K34" s="292" t="s">
        <v>23</v>
      </c>
      <c r="L34" s="309"/>
      <c r="M34" s="268"/>
      <c r="N34" s="268" t="s">
        <v>1430</v>
      </c>
      <c r="O34" s="268"/>
      <c r="P34" s="268"/>
      <c r="Q34" s="268"/>
      <c r="R34" s="268"/>
      <c r="S34" s="268" t="s">
        <v>1431</v>
      </c>
      <c r="T34" s="268"/>
      <c r="U34" s="268"/>
      <c r="V34" s="268"/>
      <c r="W34" s="268"/>
      <c r="X34" s="268" t="s">
        <v>1014</v>
      </c>
      <c r="Y34" s="268" t="s">
        <v>949</v>
      </c>
      <c r="Z34" s="268"/>
      <c r="AA34" s="268"/>
      <c r="AB34" s="268"/>
      <c r="AC34" s="292"/>
      <c r="AD34" s="292"/>
      <c r="AE34" s="292"/>
      <c r="AF34" s="268"/>
      <c r="AG34" s="383"/>
      <c r="AH34" s="161"/>
    </row>
    <row r="35" spans="1:34" s="263" customFormat="1" ht="75" x14ac:dyDescent="0.25">
      <c r="A35" s="267" t="s">
        <v>1432</v>
      </c>
      <c r="B35" s="268" t="s">
        <v>1411</v>
      </c>
      <c r="C35" s="268" t="s">
        <v>1412</v>
      </c>
      <c r="D35" s="270" t="s">
        <v>1433</v>
      </c>
      <c r="E35" s="268" t="s">
        <v>1434</v>
      </c>
      <c r="F35" s="268" t="s">
        <v>1146</v>
      </c>
      <c r="G35" s="268" t="s">
        <v>1435</v>
      </c>
      <c r="H35" s="268" t="s">
        <v>1436</v>
      </c>
      <c r="I35" s="268" t="s">
        <v>1437</v>
      </c>
      <c r="J35" s="360" t="s">
        <v>1265</v>
      </c>
      <c r="K35" s="292">
        <v>2</v>
      </c>
      <c r="L35" s="309"/>
      <c r="M35" s="268"/>
      <c r="N35" s="268" t="s">
        <v>1438</v>
      </c>
      <c r="O35" s="268"/>
      <c r="P35" s="268"/>
      <c r="Q35" s="268"/>
      <c r="R35" s="268"/>
      <c r="S35" s="268" t="s">
        <v>1351</v>
      </c>
      <c r="T35" s="268"/>
      <c r="U35" s="268"/>
      <c r="V35" s="268"/>
      <c r="W35" s="268"/>
      <c r="X35" s="268" t="s">
        <v>1014</v>
      </c>
      <c r="Y35" s="268" t="s">
        <v>949</v>
      </c>
      <c r="Z35" s="268"/>
      <c r="AA35" s="268"/>
      <c r="AB35" s="268"/>
      <c r="AC35" s="292"/>
      <c r="AD35" s="292"/>
      <c r="AE35" s="292"/>
      <c r="AF35" s="268"/>
      <c r="AG35" s="383" t="s">
        <v>3186</v>
      </c>
      <c r="AH35" s="161"/>
    </row>
    <row r="36" spans="1:34" s="263" customFormat="1" ht="105" x14ac:dyDescent="0.25">
      <c r="A36" s="267" t="s">
        <v>1439</v>
      </c>
      <c r="B36" s="268" t="s">
        <v>1411</v>
      </c>
      <c r="C36" s="268" t="s">
        <v>1412</v>
      </c>
      <c r="D36" s="270" t="s">
        <v>1440</v>
      </c>
      <c r="E36" s="268" t="s">
        <v>1441</v>
      </c>
      <c r="F36" s="268" t="s">
        <v>1146</v>
      </c>
      <c r="G36" s="268" t="s">
        <v>1442</v>
      </c>
      <c r="H36" s="268" t="s">
        <v>1436</v>
      </c>
      <c r="I36" s="268" t="s">
        <v>1437</v>
      </c>
      <c r="J36" s="360" t="s">
        <v>1265</v>
      </c>
      <c r="K36" s="292">
        <v>2</v>
      </c>
      <c r="L36" s="309"/>
      <c r="M36" s="268"/>
      <c r="N36" s="268" t="s">
        <v>1443</v>
      </c>
      <c r="O36" s="268"/>
      <c r="P36" s="268"/>
      <c r="Q36" s="268"/>
      <c r="R36" s="268"/>
      <c r="S36" s="268" t="s">
        <v>1431</v>
      </c>
      <c r="T36" s="268"/>
      <c r="U36" s="268"/>
      <c r="V36" s="268"/>
      <c r="W36" s="268"/>
      <c r="X36" s="268" t="s">
        <v>1014</v>
      </c>
      <c r="Y36" s="268" t="s">
        <v>949</v>
      </c>
      <c r="Z36" s="268"/>
      <c r="AA36" s="268"/>
      <c r="AB36" s="268"/>
      <c r="AC36" s="292"/>
      <c r="AD36" s="292"/>
      <c r="AE36" s="292"/>
      <c r="AF36" s="268"/>
      <c r="AG36" s="383" t="s">
        <v>3186</v>
      </c>
      <c r="AH36" s="161"/>
    </row>
    <row r="37" spans="1:34" s="263" customFormat="1" ht="135" x14ac:dyDescent="0.25">
      <c r="A37" s="267" t="s">
        <v>1444</v>
      </c>
      <c r="B37" s="268" t="s">
        <v>1411</v>
      </c>
      <c r="C37" s="268" t="s">
        <v>1412</v>
      </c>
      <c r="D37" s="270" t="s">
        <v>513</v>
      </c>
      <c r="E37" s="268" t="s">
        <v>1414</v>
      </c>
      <c r="F37" s="268" t="s">
        <v>1146</v>
      </c>
      <c r="G37" s="268" t="s">
        <v>1445</v>
      </c>
      <c r="H37" s="268" t="s">
        <v>1416</v>
      </c>
      <c r="I37" s="268" t="s">
        <v>1446</v>
      </c>
      <c r="J37" s="268" t="s">
        <v>1014</v>
      </c>
      <c r="K37" s="292" t="s">
        <v>23</v>
      </c>
      <c r="L37" s="309"/>
      <c r="M37" s="268"/>
      <c r="N37" s="268" t="s">
        <v>1447</v>
      </c>
      <c r="O37" s="268"/>
      <c r="P37" s="268"/>
      <c r="Q37" s="268"/>
      <c r="R37" s="268"/>
      <c r="S37" s="268" t="s">
        <v>1431</v>
      </c>
      <c r="T37" s="268"/>
      <c r="U37" s="268"/>
      <c r="V37" s="268"/>
      <c r="W37" s="268"/>
      <c r="X37" s="268" t="s">
        <v>1014</v>
      </c>
      <c r="Y37" s="268" t="s">
        <v>949</v>
      </c>
      <c r="Z37" s="268"/>
      <c r="AA37" s="268"/>
      <c r="AB37" s="268"/>
      <c r="AC37" s="292"/>
      <c r="AD37" s="292"/>
      <c r="AE37" s="292"/>
      <c r="AF37" s="268"/>
      <c r="AG37" s="383"/>
      <c r="AH37" s="161"/>
    </row>
    <row r="38" spans="1:34" s="263" customFormat="1" ht="105" x14ac:dyDescent="0.25">
      <c r="A38" s="267" t="s">
        <v>1448</v>
      </c>
      <c r="B38" s="268" t="s">
        <v>1411</v>
      </c>
      <c r="C38" s="268" t="s">
        <v>1412</v>
      </c>
      <c r="D38" s="270" t="s">
        <v>514</v>
      </c>
      <c r="E38" s="268" t="s">
        <v>1414</v>
      </c>
      <c r="F38" s="268" t="s">
        <v>1146</v>
      </c>
      <c r="G38" s="268" t="s">
        <v>1449</v>
      </c>
      <c r="H38" s="268" t="s">
        <v>1428</v>
      </c>
      <c r="I38" s="268" t="s">
        <v>1429</v>
      </c>
      <c r="J38" s="268" t="s">
        <v>1014</v>
      </c>
      <c r="K38" s="292" t="s">
        <v>23</v>
      </c>
      <c r="L38" s="309"/>
      <c r="M38" s="268"/>
      <c r="N38" s="268" t="s">
        <v>1450</v>
      </c>
      <c r="O38" s="268"/>
      <c r="P38" s="268"/>
      <c r="Q38" s="268"/>
      <c r="R38" s="268"/>
      <c r="S38" s="268" t="s">
        <v>1431</v>
      </c>
      <c r="T38" s="268"/>
      <c r="U38" s="268"/>
      <c r="V38" s="268"/>
      <c r="W38" s="268"/>
      <c r="X38" s="268" t="s">
        <v>1014</v>
      </c>
      <c r="Y38" s="268" t="s">
        <v>949</v>
      </c>
      <c r="Z38" s="268"/>
      <c r="AA38" s="268"/>
      <c r="AB38" s="268"/>
      <c r="AC38" s="292"/>
      <c r="AD38" s="292"/>
      <c r="AE38" s="292"/>
      <c r="AF38" s="268"/>
      <c r="AG38" s="383"/>
      <c r="AH38" s="161"/>
    </row>
    <row r="39" spans="1:34" s="263" customFormat="1" ht="165" x14ac:dyDescent="0.25">
      <c r="A39" s="267" t="s">
        <v>1451</v>
      </c>
      <c r="B39" s="268" t="s">
        <v>1411</v>
      </c>
      <c r="C39" s="268" t="s">
        <v>1412</v>
      </c>
      <c r="D39" s="270" t="s">
        <v>495</v>
      </c>
      <c r="E39" s="268" t="s">
        <v>1358</v>
      </c>
      <c r="F39" s="268" t="s">
        <v>1146</v>
      </c>
      <c r="G39" s="268" t="s">
        <v>1452</v>
      </c>
      <c r="H39" s="268" t="s">
        <v>1332</v>
      </c>
      <c r="I39" s="268" t="s">
        <v>1333</v>
      </c>
      <c r="J39" s="268" t="s">
        <v>1014</v>
      </c>
      <c r="K39" s="292">
        <v>2</v>
      </c>
      <c r="L39" s="309"/>
      <c r="M39" s="268"/>
      <c r="N39" s="268" t="s">
        <v>1363</v>
      </c>
      <c r="O39" s="268"/>
      <c r="P39" s="268"/>
      <c r="Q39" s="268"/>
      <c r="R39" s="268"/>
      <c r="S39" s="268" t="s">
        <v>1326</v>
      </c>
      <c r="T39" s="268"/>
      <c r="U39" s="268"/>
      <c r="V39" s="268"/>
      <c r="W39" s="268"/>
      <c r="X39" s="268" t="s">
        <v>1014</v>
      </c>
      <c r="Y39" s="268" t="s">
        <v>949</v>
      </c>
      <c r="Z39" s="268"/>
      <c r="AA39" s="268"/>
      <c r="AB39" s="268"/>
      <c r="AC39" s="292"/>
      <c r="AD39" s="292"/>
      <c r="AE39" s="292"/>
      <c r="AF39" s="268"/>
      <c r="AG39" s="383"/>
      <c r="AH39" s="161"/>
    </row>
    <row r="40" spans="1:34" s="263" customFormat="1" ht="120" x14ac:dyDescent="0.25">
      <c r="A40" s="267" t="s">
        <v>1453</v>
      </c>
      <c r="B40" s="268" t="s">
        <v>1454</v>
      </c>
      <c r="C40" s="268" t="s">
        <v>1412</v>
      </c>
      <c r="D40" s="270" t="s">
        <v>1413</v>
      </c>
      <c r="E40" s="268" t="s">
        <v>1414</v>
      </c>
      <c r="F40" s="268" t="s">
        <v>1146</v>
      </c>
      <c r="G40" s="268" t="s">
        <v>1415</v>
      </c>
      <c r="H40" s="268" t="s">
        <v>1416</v>
      </c>
      <c r="I40" s="268" t="s">
        <v>1417</v>
      </c>
      <c r="J40" s="268" t="s">
        <v>1014</v>
      </c>
      <c r="K40" s="292" t="s">
        <v>23</v>
      </c>
      <c r="L40" s="309"/>
      <c r="M40" s="268"/>
      <c r="N40" s="268" t="s">
        <v>1418</v>
      </c>
      <c r="O40" s="268"/>
      <c r="P40" s="268"/>
      <c r="Q40" s="268"/>
      <c r="R40" s="268"/>
      <c r="S40" s="268" t="s">
        <v>1351</v>
      </c>
      <c r="T40" s="268"/>
      <c r="U40" s="268"/>
      <c r="V40" s="268"/>
      <c r="W40" s="268"/>
      <c r="X40" s="268" t="s">
        <v>1014</v>
      </c>
      <c r="Y40" s="268" t="s">
        <v>949</v>
      </c>
      <c r="Z40" s="268"/>
      <c r="AA40" s="268"/>
      <c r="AB40" s="268"/>
      <c r="AC40" s="292"/>
      <c r="AD40" s="292"/>
      <c r="AE40" s="292"/>
      <c r="AF40" s="268"/>
      <c r="AG40" s="383"/>
      <c r="AH40" s="161"/>
    </row>
    <row r="41" spans="1:34" s="263" customFormat="1" ht="120" x14ac:dyDescent="0.25">
      <c r="A41" s="267" t="s">
        <v>1455</v>
      </c>
      <c r="B41" s="268" t="s">
        <v>1454</v>
      </c>
      <c r="C41" s="268" t="s">
        <v>1412</v>
      </c>
      <c r="D41" s="270" t="s">
        <v>1420</v>
      </c>
      <c r="E41" s="268" t="s">
        <v>1421</v>
      </c>
      <c r="F41" s="268" t="s">
        <v>1146</v>
      </c>
      <c r="G41" s="268" t="s">
        <v>1422</v>
      </c>
      <c r="H41" s="268" t="s">
        <v>1423</v>
      </c>
      <c r="I41" s="268" t="s">
        <v>1417</v>
      </c>
      <c r="J41" s="268" t="s">
        <v>1014</v>
      </c>
      <c r="K41" s="292" t="s">
        <v>23</v>
      </c>
      <c r="L41" s="309"/>
      <c r="M41" s="268"/>
      <c r="N41" s="268" t="s">
        <v>1392</v>
      </c>
      <c r="O41" s="268"/>
      <c r="P41" s="268"/>
      <c r="Q41" s="268"/>
      <c r="R41" s="268"/>
      <c r="S41" s="268" t="s">
        <v>1351</v>
      </c>
      <c r="T41" s="268"/>
      <c r="U41" s="268"/>
      <c r="V41" s="268"/>
      <c r="W41" s="268"/>
      <c r="X41" s="268" t="s">
        <v>1014</v>
      </c>
      <c r="Y41" s="268" t="s">
        <v>949</v>
      </c>
      <c r="Z41" s="268"/>
      <c r="AA41" s="268"/>
      <c r="AB41" s="268"/>
      <c r="AC41" s="292"/>
      <c r="AD41" s="292"/>
      <c r="AE41" s="292"/>
      <c r="AF41" s="268"/>
      <c r="AG41" s="383"/>
      <c r="AH41" s="161"/>
    </row>
    <row r="42" spans="1:34" s="263" customFormat="1" ht="135" x14ac:dyDescent="0.25">
      <c r="A42" s="267" t="s">
        <v>1456</v>
      </c>
      <c r="B42" s="268" t="s">
        <v>1454</v>
      </c>
      <c r="C42" s="268" t="s">
        <v>1412</v>
      </c>
      <c r="D42" s="270" t="s">
        <v>1425</v>
      </c>
      <c r="E42" s="268" t="s">
        <v>1426</v>
      </c>
      <c r="F42" s="268" t="s">
        <v>1146</v>
      </c>
      <c r="G42" s="268" t="s">
        <v>1427</v>
      </c>
      <c r="H42" s="268" t="s">
        <v>1428</v>
      </c>
      <c r="I42" s="268" t="s">
        <v>1429</v>
      </c>
      <c r="J42" s="268" t="s">
        <v>1014</v>
      </c>
      <c r="K42" s="292" t="s">
        <v>23</v>
      </c>
      <c r="L42" s="309"/>
      <c r="M42" s="268"/>
      <c r="N42" s="268" t="s">
        <v>1430</v>
      </c>
      <c r="O42" s="268"/>
      <c r="P42" s="268"/>
      <c r="Q42" s="268"/>
      <c r="R42" s="268"/>
      <c r="S42" s="268" t="s">
        <v>1431</v>
      </c>
      <c r="T42" s="268"/>
      <c r="U42" s="268"/>
      <c r="V42" s="268"/>
      <c r="W42" s="268"/>
      <c r="X42" s="268" t="s">
        <v>1014</v>
      </c>
      <c r="Y42" s="268" t="s">
        <v>949</v>
      </c>
      <c r="Z42" s="268"/>
      <c r="AA42" s="268"/>
      <c r="AB42" s="268"/>
      <c r="AC42" s="292"/>
      <c r="AD42" s="292"/>
      <c r="AE42" s="292"/>
      <c r="AF42" s="268"/>
      <c r="AG42" s="383"/>
      <c r="AH42" s="161"/>
    </row>
    <row r="43" spans="1:34" s="263" customFormat="1" ht="75" x14ac:dyDescent="0.25">
      <c r="A43" s="267" t="s">
        <v>1457</v>
      </c>
      <c r="B43" s="268" t="s">
        <v>1454</v>
      </c>
      <c r="C43" s="268" t="s">
        <v>1412</v>
      </c>
      <c r="D43" s="270" t="s">
        <v>1433</v>
      </c>
      <c r="E43" s="268" t="s">
        <v>1434</v>
      </c>
      <c r="F43" s="268" t="s">
        <v>1146</v>
      </c>
      <c r="G43" s="268" t="s">
        <v>1435</v>
      </c>
      <c r="H43" s="268" t="s">
        <v>1436</v>
      </c>
      <c r="I43" s="268" t="s">
        <v>1437</v>
      </c>
      <c r="J43" s="360" t="s">
        <v>1265</v>
      </c>
      <c r="K43" s="292">
        <v>2</v>
      </c>
      <c r="L43" s="309"/>
      <c r="M43" s="268"/>
      <c r="N43" s="268" t="s">
        <v>1438</v>
      </c>
      <c r="O43" s="268"/>
      <c r="P43" s="268"/>
      <c r="Q43" s="268"/>
      <c r="R43" s="268"/>
      <c r="S43" s="268" t="s">
        <v>1351</v>
      </c>
      <c r="T43" s="268"/>
      <c r="U43" s="268"/>
      <c r="V43" s="268"/>
      <c r="W43" s="268"/>
      <c r="X43" s="268" t="s">
        <v>1014</v>
      </c>
      <c r="Y43" s="268" t="s">
        <v>949</v>
      </c>
      <c r="Z43" s="268"/>
      <c r="AA43" s="268"/>
      <c r="AB43" s="268"/>
      <c r="AC43" s="292"/>
      <c r="AD43" s="292"/>
      <c r="AE43" s="292"/>
      <c r="AF43" s="268"/>
      <c r="AG43" s="383" t="s">
        <v>3186</v>
      </c>
      <c r="AH43" s="161"/>
    </row>
    <row r="44" spans="1:34" s="263" customFormat="1" ht="105" x14ac:dyDescent="0.25">
      <c r="A44" s="267" t="s">
        <v>1458</v>
      </c>
      <c r="B44" s="268" t="s">
        <v>1454</v>
      </c>
      <c r="C44" s="268" t="s">
        <v>1412</v>
      </c>
      <c r="D44" s="270" t="s">
        <v>1440</v>
      </c>
      <c r="E44" s="268" t="s">
        <v>1441</v>
      </c>
      <c r="F44" s="268" t="s">
        <v>1146</v>
      </c>
      <c r="G44" s="268" t="s">
        <v>1442</v>
      </c>
      <c r="H44" s="268" t="s">
        <v>1436</v>
      </c>
      <c r="I44" s="268" t="s">
        <v>1437</v>
      </c>
      <c r="J44" s="360" t="s">
        <v>1265</v>
      </c>
      <c r="K44" s="292">
        <v>2</v>
      </c>
      <c r="L44" s="309"/>
      <c r="M44" s="268"/>
      <c r="N44" s="268" t="s">
        <v>1443</v>
      </c>
      <c r="O44" s="268"/>
      <c r="P44" s="268"/>
      <c r="Q44" s="268"/>
      <c r="R44" s="268"/>
      <c r="S44" s="268" t="s">
        <v>1431</v>
      </c>
      <c r="T44" s="268"/>
      <c r="U44" s="268"/>
      <c r="V44" s="268"/>
      <c r="W44" s="268"/>
      <c r="X44" s="268" t="s">
        <v>1014</v>
      </c>
      <c r="Y44" s="268" t="s">
        <v>949</v>
      </c>
      <c r="Z44" s="268"/>
      <c r="AA44" s="268"/>
      <c r="AB44" s="268"/>
      <c r="AC44" s="292"/>
      <c r="AD44" s="292"/>
      <c r="AE44" s="292"/>
      <c r="AF44" s="268"/>
      <c r="AG44" s="383" t="s">
        <v>3186</v>
      </c>
      <c r="AH44" s="161"/>
    </row>
    <row r="45" spans="1:34" s="263" customFormat="1" ht="135" x14ac:dyDescent="0.25">
      <c r="A45" s="267" t="s">
        <v>1459</v>
      </c>
      <c r="B45" s="268" t="s">
        <v>1454</v>
      </c>
      <c r="C45" s="268" t="s">
        <v>1412</v>
      </c>
      <c r="D45" s="270" t="s">
        <v>513</v>
      </c>
      <c r="E45" s="268" t="s">
        <v>1414</v>
      </c>
      <c r="F45" s="268" t="s">
        <v>1146</v>
      </c>
      <c r="G45" s="268" t="s">
        <v>1445</v>
      </c>
      <c r="H45" s="268" t="s">
        <v>1416</v>
      </c>
      <c r="I45" s="268" t="s">
        <v>1446</v>
      </c>
      <c r="J45" s="268" t="s">
        <v>1014</v>
      </c>
      <c r="K45" s="292" t="s">
        <v>23</v>
      </c>
      <c r="L45" s="309"/>
      <c r="M45" s="268"/>
      <c r="N45" s="268" t="s">
        <v>1447</v>
      </c>
      <c r="O45" s="268"/>
      <c r="P45" s="268"/>
      <c r="Q45" s="268"/>
      <c r="R45" s="268"/>
      <c r="S45" s="268" t="s">
        <v>1431</v>
      </c>
      <c r="T45" s="268"/>
      <c r="U45" s="268"/>
      <c r="V45" s="268"/>
      <c r="W45" s="268"/>
      <c r="X45" s="268" t="s">
        <v>1014</v>
      </c>
      <c r="Y45" s="268" t="s">
        <v>949</v>
      </c>
      <c r="Z45" s="268"/>
      <c r="AA45" s="268"/>
      <c r="AB45" s="268"/>
      <c r="AC45" s="292"/>
      <c r="AD45" s="292"/>
      <c r="AE45" s="292"/>
      <c r="AF45" s="268"/>
      <c r="AG45" s="383"/>
      <c r="AH45" s="161"/>
    </row>
    <row r="46" spans="1:34" s="263" customFormat="1" ht="105" x14ac:dyDescent="0.25">
      <c r="A46" s="267" t="s">
        <v>1460</v>
      </c>
      <c r="B46" s="268" t="s">
        <v>1454</v>
      </c>
      <c r="C46" s="268" t="s">
        <v>1412</v>
      </c>
      <c r="D46" s="270" t="s">
        <v>514</v>
      </c>
      <c r="E46" s="268" t="s">
        <v>1414</v>
      </c>
      <c r="F46" s="268" t="s">
        <v>1146</v>
      </c>
      <c r="G46" s="268" t="s">
        <v>1449</v>
      </c>
      <c r="H46" s="268" t="s">
        <v>1428</v>
      </c>
      <c r="I46" s="268" t="s">
        <v>1429</v>
      </c>
      <c r="J46" s="268" t="s">
        <v>1014</v>
      </c>
      <c r="K46" s="292" t="s">
        <v>23</v>
      </c>
      <c r="L46" s="309"/>
      <c r="M46" s="268"/>
      <c r="N46" s="268" t="s">
        <v>1450</v>
      </c>
      <c r="O46" s="268"/>
      <c r="P46" s="268"/>
      <c r="Q46" s="268"/>
      <c r="R46" s="268"/>
      <c r="S46" s="268" t="s">
        <v>1431</v>
      </c>
      <c r="T46" s="268"/>
      <c r="U46" s="268"/>
      <c r="V46" s="268"/>
      <c r="W46" s="268"/>
      <c r="X46" s="268" t="s">
        <v>1014</v>
      </c>
      <c r="Y46" s="268" t="s">
        <v>949</v>
      </c>
      <c r="Z46" s="268"/>
      <c r="AA46" s="268"/>
      <c r="AB46" s="268"/>
      <c r="AC46" s="292"/>
      <c r="AD46" s="292"/>
      <c r="AE46" s="292"/>
      <c r="AF46" s="268"/>
      <c r="AG46" s="383"/>
      <c r="AH46" s="161"/>
    </row>
    <row r="47" spans="1:34" s="263" customFormat="1" ht="165" x14ac:dyDescent="0.25">
      <c r="A47" s="267" t="s">
        <v>1461</v>
      </c>
      <c r="B47" s="268" t="s">
        <v>1454</v>
      </c>
      <c r="C47" s="268" t="s">
        <v>1412</v>
      </c>
      <c r="D47" s="270" t="s">
        <v>495</v>
      </c>
      <c r="E47" s="268" t="s">
        <v>1358</v>
      </c>
      <c r="F47" s="268" t="s">
        <v>1146</v>
      </c>
      <c r="G47" s="268" t="s">
        <v>1452</v>
      </c>
      <c r="H47" s="268" t="s">
        <v>1332</v>
      </c>
      <c r="I47" s="268" t="s">
        <v>1333</v>
      </c>
      <c r="J47" s="268" t="s">
        <v>1014</v>
      </c>
      <c r="K47" s="292">
        <v>2</v>
      </c>
      <c r="L47" s="309"/>
      <c r="M47" s="268"/>
      <c r="N47" s="268" t="s">
        <v>1363</v>
      </c>
      <c r="O47" s="268"/>
      <c r="P47" s="268"/>
      <c r="Q47" s="268"/>
      <c r="R47" s="268"/>
      <c r="S47" s="268" t="s">
        <v>1326</v>
      </c>
      <c r="T47" s="268"/>
      <c r="U47" s="268"/>
      <c r="V47" s="268"/>
      <c r="W47" s="268"/>
      <c r="X47" s="268" t="s">
        <v>1014</v>
      </c>
      <c r="Y47" s="268" t="s">
        <v>949</v>
      </c>
      <c r="Z47" s="268"/>
      <c r="AA47" s="268"/>
      <c r="AB47" s="268"/>
      <c r="AC47" s="292"/>
      <c r="AD47" s="292"/>
      <c r="AE47" s="292"/>
      <c r="AF47" s="268"/>
      <c r="AG47" s="383"/>
      <c r="AH47" s="161"/>
    </row>
    <row r="48" spans="1:34" ht="195" x14ac:dyDescent="0.25">
      <c r="A48" s="272" t="s">
        <v>1462</v>
      </c>
      <c r="B48" s="268" t="s">
        <v>1463</v>
      </c>
      <c r="C48" s="273" t="s">
        <v>1464</v>
      </c>
      <c r="D48" s="268" t="s">
        <v>1346</v>
      </c>
      <c r="E48" s="268" t="s">
        <v>1347</v>
      </c>
      <c r="F48" s="268" t="s">
        <v>1146</v>
      </c>
      <c r="G48" s="273" t="s">
        <v>1465</v>
      </c>
      <c r="H48" s="273" t="s">
        <v>1466</v>
      </c>
      <c r="I48" s="273" t="s">
        <v>1467</v>
      </c>
      <c r="J48" s="273" t="s">
        <v>1014</v>
      </c>
      <c r="K48" s="291" t="s">
        <v>23</v>
      </c>
      <c r="L48" s="311"/>
      <c r="M48" s="273"/>
      <c r="N48" s="268" t="s">
        <v>1468</v>
      </c>
      <c r="O48" s="268"/>
      <c r="P48" s="268"/>
      <c r="Q48" s="268"/>
      <c r="R48" s="268"/>
      <c r="S48" s="268" t="s">
        <v>1351</v>
      </c>
      <c r="T48" s="268"/>
      <c r="U48" s="268"/>
      <c r="V48" s="268"/>
      <c r="W48" s="268"/>
      <c r="X48" s="273" t="s">
        <v>1014</v>
      </c>
      <c r="Y48" s="273" t="s">
        <v>949</v>
      </c>
      <c r="Z48" s="273"/>
      <c r="AA48" s="273"/>
      <c r="AB48" s="273"/>
      <c r="AC48" s="291"/>
      <c r="AD48" s="291"/>
      <c r="AE48" s="291"/>
      <c r="AF48" s="273"/>
      <c r="AG48" s="374"/>
    </row>
    <row r="49" spans="1:34" ht="75" x14ac:dyDescent="0.25">
      <c r="A49" s="272" t="s">
        <v>1469</v>
      </c>
      <c r="B49" s="268" t="s">
        <v>1463</v>
      </c>
      <c r="C49" s="273" t="s">
        <v>1464</v>
      </c>
      <c r="D49" s="268" t="s">
        <v>506</v>
      </c>
      <c r="E49" s="268" t="s">
        <v>1353</v>
      </c>
      <c r="F49" s="268" t="s">
        <v>1146</v>
      </c>
      <c r="G49" s="273" t="s">
        <v>1470</v>
      </c>
      <c r="H49" s="273" t="s">
        <v>1471</v>
      </c>
      <c r="I49" s="273" t="s">
        <v>1472</v>
      </c>
      <c r="J49" s="273" t="s">
        <v>1014</v>
      </c>
      <c r="K49" s="291">
        <v>4</v>
      </c>
      <c r="L49" s="311"/>
      <c r="M49" s="273"/>
      <c r="N49" s="273" t="s">
        <v>1014</v>
      </c>
      <c r="O49" s="268"/>
      <c r="P49" s="268"/>
      <c r="Q49" s="268"/>
      <c r="R49" s="268"/>
      <c r="S49" s="268" t="s">
        <v>1431</v>
      </c>
      <c r="T49" s="268"/>
      <c r="U49" s="268"/>
      <c r="V49" s="268"/>
      <c r="W49" s="268"/>
      <c r="X49" s="268" t="s">
        <v>1014</v>
      </c>
      <c r="Y49" s="268" t="s">
        <v>949</v>
      </c>
      <c r="Z49" s="268"/>
      <c r="AA49" s="268"/>
      <c r="AB49" s="268"/>
      <c r="AC49" s="292"/>
      <c r="AD49" s="292"/>
      <c r="AE49" s="292"/>
      <c r="AF49" s="268"/>
      <c r="AG49" s="383"/>
    </row>
    <row r="50" spans="1:34" s="263" customFormat="1" ht="150" x14ac:dyDescent="0.25">
      <c r="A50" s="267" t="s">
        <v>1473</v>
      </c>
      <c r="B50" s="268" t="s">
        <v>1463</v>
      </c>
      <c r="C50" s="268" t="s">
        <v>1464</v>
      </c>
      <c r="D50" s="268" t="s">
        <v>1474</v>
      </c>
      <c r="E50" s="268" t="s">
        <v>1358</v>
      </c>
      <c r="F50" s="268" t="s">
        <v>1146</v>
      </c>
      <c r="G50" s="268" t="s">
        <v>1475</v>
      </c>
      <c r="H50" s="268" t="s">
        <v>1332</v>
      </c>
      <c r="I50" s="268" t="s">
        <v>1333</v>
      </c>
      <c r="J50" s="268" t="s">
        <v>1014</v>
      </c>
      <c r="K50" s="292">
        <v>2</v>
      </c>
      <c r="L50" s="309"/>
      <c r="M50" s="268"/>
      <c r="N50" s="268" t="s">
        <v>1334</v>
      </c>
      <c r="O50" s="268"/>
      <c r="P50" s="268"/>
      <c r="Q50" s="268"/>
      <c r="R50" s="268"/>
      <c r="S50" s="268" t="s">
        <v>1326</v>
      </c>
      <c r="T50" s="268"/>
      <c r="U50" s="268"/>
      <c r="V50" s="268"/>
      <c r="W50" s="268"/>
      <c r="X50" s="268" t="s">
        <v>1014</v>
      </c>
      <c r="Y50" s="268" t="s">
        <v>949</v>
      </c>
      <c r="Z50" s="268"/>
      <c r="AA50" s="268"/>
      <c r="AB50" s="268"/>
      <c r="AC50" s="292"/>
      <c r="AD50" s="292"/>
      <c r="AE50" s="292"/>
      <c r="AF50" s="268"/>
      <c r="AG50" s="383"/>
      <c r="AH50" s="161"/>
    </row>
    <row r="51" spans="1:34" x14ac:dyDescent="0.25">
      <c r="A51" s="144"/>
      <c r="B51" s="161"/>
      <c r="C51" s="144"/>
      <c r="D51" s="161"/>
      <c r="E51" s="161"/>
      <c r="F51" s="161"/>
      <c r="G51" s="144"/>
      <c r="H51" s="144"/>
      <c r="I51" s="144"/>
      <c r="J51" s="144"/>
      <c r="K51" s="144"/>
      <c r="N51" s="144"/>
      <c r="O51" s="161"/>
      <c r="P51" s="161"/>
      <c r="Q51" s="161"/>
      <c r="R51" s="161"/>
      <c r="S51" s="161"/>
      <c r="T51" s="161"/>
      <c r="U51" s="161"/>
      <c r="V51" s="161"/>
      <c r="W51" s="161"/>
      <c r="X51" s="161"/>
      <c r="Y51" s="161"/>
      <c r="Z51" s="161"/>
      <c r="AA51" s="161"/>
      <c r="AB51" s="161"/>
      <c r="AC51" s="161"/>
      <c r="AD51" s="161"/>
      <c r="AE51" s="161"/>
      <c r="AF51" s="161"/>
      <c r="AG51" s="161"/>
    </row>
    <row r="52" spans="1:34" x14ac:dyDescent="0.25">
      <c r="A52" s="144"/>
      <c r="B52" s="144"/>
      <c r="C52" s="144"/>
      <c r="D52" s="144"/>
      <c r="E52" s="144"/>
      <c r="F52" s="144"/>
      <c r="G52" s="144"/>
      <c r="H52" s="144"/>
      <c r="I52" s="144"/>
      <c r="J52" s="144"/>
      <c r="K52" s="144"/>
      <c r="N52" s="144"/>
    </row>
    <row r="53" spans="1:34" x14ac:dyDescent="0.25">
      <c r="A53" s="144"/>
      <c r="B53" s="161"/>
      <c r="C53" s="144"/>
      <c r="D53" s="144"/>
      <c r="E53" s="144"/>
      <c r="F53" s="144"/>
      <c r="G53" s="144"/>
      <c r="H53" s="144"/>
      <c r="I53" s="144"/>
      <c r="J53" s="144"/>
      <c r="K53" s="144"/>
      <c r="N53" s="144"/>
      <c r="O53" s="161"/>
      <c r="P53" s="161"/>
      <c r="Q53" s="161"/>
      <c r="R53" s="161"/>
      <c r="S53" s="161"/>
      <c r="T53" s="161"/>
      <c r="U53" s="161"/>
      <c r="V53" s="161"/>
      <c r="W53" s="161"/>
      <c r="X53" s="161"/>
      <c r="Y53" s="161"/>
      <c r="Z53" s="161"/>
      <c r="AA53" s="161"/>
      <c r="AB53" s="161"/>
      <c r="AC53" s="161"/>
      <c r="AD53" s="161"/>
      <c r="AE53" s="161"/>
      <c r="AF53" s="161"/>
      <c r="AG53" s="161"/>
    </row>
    <row r="54" spans="1:34" x14ac:dyDescent="0.25">
      <c r="A54" s="144"/>
      <c r="B54" s="161"/>
      <c r="C54" s="144"/>
      <c r="D54" s="144"/>
      <c r="E54" s="144"/>
      <c r="F54" s="144"/>
      <c r="G54" s="144"/>
      <c r="H54" s="144"/>
      <c r="I54" s="144"/>
      <c r="J54" s="144"/>
      <c r="K54" s="144"/>
      <c r="N54" s="144"/>
    </row>
    <row r="55" spans="1:34" x14ac:dyDescent="0.25">
      <c r="A55" s="144"/>
      <c r="B55" s="161"/>
      <c r="C55" s="144"/>
      <c r="D55" s="144"/>
      <c r="E55" s="144"/>
      <c r="F55" s="144"/>
      <c r="G55" s="144"/>
      <c r="H55" s="144"/>
      <c r="I55" s="144"/>
      <c r="J55" s="144"/>
      <c r="K55" s="144"/>
      <c r="N55" s="144"/>
    </row>
    <row r="56" spans="1:34" x14ac:dyDescent="0.25">
      <c r="A56" s="144"/>
      <c r="B56" s="161"/>
      <c r="C56" s="144"/>
      <c r="D56" s="144"/>
      <c r="E56" s="144"/>
      <c r="F56" s="144"/>
      <c r="G56" s="144"/>
      <c r="H56" s="144"/>
      <c r="I56" s="144"/>
      <c r="J56" s="144"/>
      <c r="K56" s="144"/>
      <c r="N56" s="144"/>
    </row>
    <row r="57" spans="1:34" x14ac:dyDescent="0.25">
      <c r="A57" s="144"/>
      <c r="B57" s="161"/>
      <c r="C57" s="144"/>
      <c r="D57" s="144"/>
      <c r="E57" s="144"/>
      <c r="F57" s="144"/>
      <c r="G57" s="144"/>
      <c r="H57" s="144"/>
      <c r="I57" s="144"/>
      <c r="J57" s="144"/>
      <c r="K57" s="144"/>
      <c r="N57" s="144"/>
    </row>
    <row r="58" spans="1:34" x14ac:dyDescent="0.25">
      <c r="A58" s="144"/>
      <c r="B58" s="144"/>
      <c r="C58" s="144"/>
      <c r="D58" s="144"/>
      <c r="E58" s="144"/>
      <c r="F58" s="144"/>
      <c r="G58" s="144"/>
      <c r="H58" s="144"/>
      <c r="I58" s="144"/>
      <c r="J58" s="144"/>
      <c r="K58" s="144"/>
      <c r="N58" s="144"/>
    </row>
    <row r="59" spans="1:34" x14ac:dyDescent="0.25">
      <c r="A59" s="144"/>
      <c r="B59" s="161"/>
      <c r="C59" s="144"/>
      <c r="D59" s="144"/>
      <c r="E59" s="144"/>
      <c r="F59" s="144"/>
      <c r="G59" s="144"/>
      <c r="H59" s="144"/>
      <c r="I59" s="144"/>
      <c r="J59" s="144"/>
      <c r="K59" s="144"/>
      <c r="N59" s="144"/>
    </row>
    <row r="60" spans="1:34" x14ac:dyDescent="0.25">
      <c r="A60" s="144"/>
      <c r="B60" s="144"/>
      <c r="C60" s="144"/>
      <c r="D60" s="144"/>
      <c r="E60" s="144"/>
      <c r="F60" s="144"/>
      <c r="G60" s="144"/>
      <c r="H60" s="144"/>
      <c r="I60" s="144"/>
      <c r="J60" s="144"/>
      <c r="K60" s="144"/>
      <c r="N60" s="144"/>
    </row>
    <row r="61" spans="1:34" x14ac:dyDescent="0.25">
      <c r="A61" s="144"/>
      <c r="B61" s="161"/>
      <c r="C61" s="144"/>
      <c r="D61" s="144"/>
      <c r="E61" s="144"/>
      <c r="F61" s="144"/>
      <c r="G61" s="144"/>
      <c r="H61" s="144"/>
      <c r="I61" s="144"/>
      <c r="J61" s="144"/>
      <c r="K61" s="144"/>
      <c r="N61" s="144"/>
    </row>
    <row r="62" spans="1:34" x14ac:dyDescent="0.25">
      <c r="A62" s="144"/>
      <c r="B62" s="144"/>
      <c r="C62" s="144"/>
      <c r="D62" s="144"/>
      <c r="E62" s="144"/>
      <c r="F62" s="144"/>
      <c r="G62" s="144"/>
      <c r="H62" s="144"/>
      <c r="I62" s="144"/>
      <c r="J62" s="144"/>
      <c r="K62" s="144"/>
      <c r="N62" s="144"/>
    </row>
    <row r="63" spans="1:34" x14ac:dyDescent="0.25">
      <c r="A63" s="144"/>
      <c r="B63" s="144"/>
      <c r="C63" s="144"/>
      <c r="D63" s="144"/>
      <c r="E63" s="144"/>
      <c r="F63" s="144"/>
      <c r="G63" s="144"/>
      <c r="H63" s="144"/>
      <c r="I63" s="144"/>
      <c r="J63" s="144"/>
      <c r="K63" s="144"/>
      <c r="N63" s="144"/>
    </row>
    <row r="64" spans="1:34" x14ac:dyDescent="0.25">
      <c r="A64" s="144"/>
      <c r="B64" s="144"/>
      <c r="C64" s="144"/>
      <c r="D64" s="144"/>
      <c r="E64" s="144"/>
      <c r="F64" s="144"/>
      <c r="G64" s="144"/>
      <c r="H64" s="144"/>
      <c r="I64" s="144"/>
      <c r="J64" s="144"/>
      <c r="K64" s="144"/>
      <c r="N64" s="144"/>
    </row>
    <row r="65" spans="1:14" x14ac:dyDescent="0.25">
      <c r="A65" s="144"/>
      <c r="B65" s="144"/>
      <c r="C65" s="144"/>
      <c r="D65" s="144"/>
      <c r="E65" s="144"/>
      <c r="F65" s="144"/>
      <c r="G65" s="144"/>
      <c r="H65" s="144"/>
      <c r="I65" s="144"/>
      <c r="J65" s="144"/>
      <c r="K65" s="144"/>
      <c r="N65" s="144"/>
    </row>
    <row r="66" spans="1:14" x14ac:dyDescent="0.25">
      <c r="A66" s="144"/>
      <c r="B66" s="144"/>
      <c r="C66" s="144"/>
      <c r="D66" s="144"/>
      <c r="E66" s="144"/>
      <c r="F66" s="144"/>
      <c r="G66" s="144"/>
      <c r="H66" s="144"/>
      <c r="I66" s="144"/>
      <c r="J66" s="144"/>
      <c r="K66" s="144"/>
      <c r="N66" s="144"/>
    </row>
    <row r="67" spans="1:14" x14ac:dyDescent="0.25">
      <c r="A67" s="144"/>
      <c r="B67" s="144"/>
      <c r="C67" s="144"/>
      <c r="D67" s="144"/>
      <c r="E67" s="144"/>
      <c r="F67" s="144"/>
      <c r="G67" s="144"/>
      <c r="H67" s="144"/>
      <c r="I67" s="144"/>
      <c r="J67" s="144"/>
      <c r="K67" s="144"/>
      <c r="N67" s="144"/>
    </row>
    <row r="68" spans="1:14" x14ac:dyDescent="0.25">
      <c r="A68" s="144"/>
      <c r="B68" s="144"/>
      <c r="C68" s="144"/>
      <c r="D68" s="144"/>
      <c r="E68" s="144"/>
      <c r="F68" s="144"/>
      <c r="G68" s="144"/>
      <c r="H68" s="144"/>
      <c r="I68" s="144"/>
      <c r="J68" s="144"/>
      <c r="K68" s="144"/>
      <c r="N68" s="144"/>
    </row>
    <row r="69" spans="1:14" x14ac:dyDescent="0.25">
      <c r="A69" s="144"/>
      <c r="B69" s="144"/>
      <c r="C69" s="144"/>
      <c r="D69" s="144"/>
      <c r="E69" s="144"/>
      <c r="F69" s="144"/>
      <c r="G69" s="144"/>
      <c r="H69" s="144"/>
      <c r="I69" s="144"/>
      <c r="J69" s="144"/>
      <c r="K69" s="144"/>
      <c r="N69" s="144"/>
    </row>
    <row r="70" spans="1:14" x14ac:dyDescent="0.25">
      <c r="A70" s="144"/>
      <c r="B70" s="144"/>
      <c r="C70" s="144"/>
      <c r="D70" s="144"/>
      <c r="E70" s="144"/>
      <c r="F70" s="144"/>
      <c r="G70" s="144"/>
      <c r="H70" s="144"/>
      <c r="I70" s="144"/>
      <c r="J70" s="144"/>
      <c r="K70" s="144"/>
      <c r="N70" s="144"/>
    </row>
    <row r="71" spans="1:14" x14ac:dyDescent="0.25">
      <c r="A71" s="144"/>
      <c r="B71" s="144"/>
      <c r="C71" s="144"/>
      <c r="D71" s="144"/>
      <c r="E71" s="144"/>
      <c r="F71" s="144"/>
      <c r="G71" s="144"/>
      <c r="H71" s="144"/>
      <c r="I71" s="144"/>
      <c r="J71" s="144"/>
      <c r="K71" s="144"/>
      <c r="N71" s="144"/>
    </row>
    <row r="72" spans="1:14" x14ac:dyDescent="0.25">
      <c r="A72" s="144"/>
      <c r="B72" s="144"/>
      <c r="C72" s="144"/>
      <c r="D72" s="144"/>
      <c r="E72" s="144"/>
      <c r="F72" s="144"/>
      <c r="G72" s="144"/>
      <c r="H72" s="144"/>
      <c r="I72" s="144"/>
      <c r="J72" s="144"/>
      <c r="K72" s="144"/>
      <c r="N72" s="144"/>
    </row>
    <row r="73" spans="1:14" x14ac:dyDescent="0.25">
      <c r="A73" s="144"/>
      <c r="B73" s="144"/>
      <c r="C73" s="144"/>
      <c r="D73" s="144"/>
      <c r="E73" s="144"/>
      <c r="F73" s="144"/>
      <c r="G73" s="144"/>
      <c r="H73" s="144"/>
      <c r="I73" s="144"/>
      <c r="J73" s="144"/>
      <c r="K73" s="144"/>
      <c r="N73" s="144"/>
    </row>
    <row r="74" spans="1:14" x14ac:dyDescent="0.25">
      <c r="A74" s="144"/>
      <c r="B74" s="144"/>
      <c r="C74" s="144"/>
      <c r="D74" s="144"/>
      <c r="E74" s="144"/>
      <c r="F74" s="144"/>
      <c r="G74" s="144"/>
      <c r="H74" s="144"/>
      <c r="I74" s="144"/>
      <c r="J74" s="144"/>
      <c r="K74" s="144"/>
      <c r="N74" s="144"/>
    </row>
    <row r="75" spans="1:14" x14ac:dyDescent="0.25">
      <c r="A75" s="144"/>
      <c r="B75" s="144"/>
      <c r="C75" s="144"/>
      <c r="D75" s="144"/>
      <c r="E75" s="144"/>
      <c r="F75" s="144"/>
      <c r="G75" s="144"/>
      <c r="H75" s="144"/>
      <c r="I75" s="144"/>
      <c r="J75" s="144"/>
      <c r="K75" s="144"/>
      <c r="N75" s="144"/>
    </row>
    <row r="76" spans="1:14" x14ac:dyDescent="0.25">
      <c r="A76" s="144"/>
      <c r="B76" s="144"/>
      <c r="C76" s="144"/>
      <c r="D76" s="144"/>
      <c r="E76" s="144"/>
      <c r="F76" s="144"/>
      <c r="G76" s="144"/>
      <c r="H76" s="144"/>
      <c r="I76" s="144"/>
      <c r="J76" s="144"/>
      <c r="K76" s="144"/>
      <c r="N76" s="144"/>
    </row>
    <row r="77" spans="1:14" x14ac:dyDescent="0.25">
      <c r="A77" s="144"/>
      <c r="B77" s="144"/>
      <c r="C77" s="144"/>
      <c r="D77" s="144"/>
      <c r="E77" s="144"/>
      <c r="F77" s="144"/>
      <c r="G77" s="144"/>
      <c r="H77" s="144"/>
      <c r="I77" s="144"/>
      <c r="J77" s="144"/>
      <c r="K77" s="144"/>
      <c r="N77" s="144"/>
    </row>
    <row r="78" spans="1:14" x14ac:dyDescent="0.25">
      <c r="A78" s="144"/>
      <c r="B78" s="144"/>
      <c r="C78" s="144"/>
      <c r="D78" s="144"/>
      <c r="E78" s="144"/>
      <c r="F78" s="144"/>
      <c r="G78" s="144"/>
      <c r="H78" s="144"/>
      <c r="I78" s="144"/>
      <c r="J78" s="144"/>
      <c r="K78" s="144"/>
      <c r="N78" s="144"/>
    </row>
    <row r="79" spans="1:14" x14ac:dyDescent="0.25">
      <c r="A79" s="144"/>
      <c r="B79" s="144"/>
      <c r="C79" s="144"/>
      <c r="D79" s="144"/>
      <c r="E79" s="144"/>
      <c r="F79" s="144"/>
      <c r="G79" s="144"/>
      <c r="H79" s="144"/>
      <c r="I79" s="144"/>
      <c r="J79" s="144"/>
      <c r="K79" s="144"/>
      <c r="N79" s="144"/>
    </row>
    <row r="80" spans="1:14" x14ac:dyDescent="0.25">
      <c r="A80" s="144"/>
      <c r="B80" s="144"/>
      <c r="C80" s="144"/>
      <c r="D80" s="144"/>
      <c r="E80" s="144"/>
      <c r="F80" s="144"/>
      <c r="G80" s="144"/>
      <c r="H80" s="144"/>
      <c r="I80" s="144"/>
      <c r="J80" s="144"/>
      <c r="K80" s="144"/>
      <c r="N80" s="144"/>
    </row>
    <row r="81" spans="1:14" x14ac:dyDescent="0.25">
      <c r="A81" s="144"/>
      <c r="B81" s="144"/>
      <c r="C81" s="144"/>
      <c r="D81" s="144"/>
      <c r="E81" s="144"/>
      <c r="F81" s="144"/>
      <c r="G81" s="144"/>
      <c r="H81" s="144"/>
      <c r="I81" s="144"/>
      <c r="J81" s="144"/>
      <c r="K81" s="144"/>
      <c r="N81" s="144"/>
    </row>
    <row r="82" spans="1:14" x14ac:dyDescent="0.25">
      <c r="A82" s="144"/>
      <c r="B82" s="144"/>
      <c r="C82" s="144"/>
      <c r="D82" s="144"/>
      <c r="E82" s="144"/>
      <c r="F82" s="144"/>
      <c r="G82" s="144"/>
      <c r="H82" s="144"/>
      <c r="I82" s="144"/>
      <c r="J82" s="144"/>
      <c r="K82" s="144"/>
      <c r="N82" s="144"/>
    </row>
    <row r="83" spans="1:14" x14ac:dyDescent="0.25">
      <c r="A83" s="144"/>
      <c r="B83" s="144"/>
      <c r="C83" s="144"/>
      <c r="D83" s="144"/>
      <c r="E83" s="144"/>
      <c r="F83" s="144"/>
      <c r="G83" s="144"/>
      <c r="H83" s="144"/>
      <c r="I83" s="144"/>
      <c r="J83" s="144"/>
      <c r="K83" s="144"/>
      <c r="N83" s="144"/>
    </row>
    <row r="84" spans="1:14" x14ac:dyDescent="0.25">
      <c r="A84" s="144"/>
      <c r="B84" s="144"/>
      <c r="C84" s="144"/>
      <c r="D84" s="144"/>
      <c r="E84" s="144"/>
      <c r="F84" s="144"/>
      <c r="G84" s="144"/>
      <c r="H84" s="144"/>
      <c r="I84" s="144"/>
      <c r="J84" s="144"/>
      <c r="K84" s="144"/>
      <c r="N84" s="144"/>
    </row>
    <row r="85" spans="1:14" x14ac:dyDescent="0.25">
      <c r="A85" s="144"/>
      <c r="B85" s="144"/>
      <c r="C85" s="144"/>
      <c r="D85" s="144"/>
      <c r="E85" s="144"/>
      <c r="F85" s="144"/>
      <c r="G85" s="144"/>
      <c r="H85" s="144"/>
      <c r="I85" s="144"/>
      <c r="J85" s="144"/>
      <c r="K85" s="144"/>
      <c r="N85" s="144"/>
    </row>
  </sheetData>
  <mergeCells count="5">
    <mergeCell ref="C1:D1"/>
    <mergeCell ref="G2:J2"/>
    <mergeCell ref="M2:R2"/>
    <mergeCell ref="S2:AB2"/>
    <mergeCell ref="AC2:AE2"/>
  </mergeCells>
  <pageMargins left="0.25" right="0.25" top="0.75" bottom="0.75" header="0.3" footer="0.3"/>
  <pageSetup paperSize="3" scale="39" fitToHeight="0" pageOrder="overThenDown" orientation="landscape" r:id="rId1"/>
  <headerFooter>
    <oddHeader>&amp;CSolar Probe Plus (SPP) Failure Modes and Effects Analysis (FMEA)</oddHeader>
    <oddFooter>&amp;C&amp;A -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view="pageBreakPreview" zoomScale="60" zoomScaleNormal="5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19.140625" style="160" customWidth="1"/>
    <col min="2" max="2" width="19.28515625" style="160" bestFit="1" customWidth="1"/>
    <col min="3" max="6" width="25.7109375" style="160" customWidth="1"/>
    <col min="7" max="7" width="25.7109375" style="222" customWidth="1"/>
    <col min="8" max="10" width="25.7109375" style="160" customWidth="1"/>
    <col min="11" max="11" width="19" style="160" bestFit="1" customWidth="1"/>
    <col min="12" max="12" width="9.140625" style="160" customWidth="1"/>
    <col min="13" max="13" width="23.42578125" style="160" customWidth="1"/>
    <col min="14" max="14" width="25.7109375" style="160" customWidth="1"/>
    <col min="15" max="15" width="16.42578125" style="160" customWidth="1"/>
    <col min="16" max="16" width="18.5703125" style="160" customWidth="1"/>
    <col min="17" max="19" width="18.140625" style="160" customWidth="1"/>
    <col min="20" max="20" width="26.7109375" style="160" customWidth="1"/>
    <col min="21" max="21" width="18.140625" style="160" customWidth="1"/>
    <col min="22" max="22" width="17.42578125" style="160" customWidth="1"/>
    <col min="23" max="27" width="16.7109375" style="160" customWidth="1"/>
    <col min="28" max="28" width="25.5703125" style="160" customWidth="1"/>
    <col min="29" max="31" width="16.7109375" style="160" customWidth="1"/>
    <col min="32" max="32" width="38.5703125" style="222" customWidth="1"/>
    <col min="33" max="33" width="10.5703125" style="160" bestFit="1" customWidth="1"/>
    <col min="34" max="16384" width="9.140625" style="160"/>
  </cols>
  <sheetData>
    <row r="1" spans="1:33" ht="45" x14ac:dyDescent="0.25">
      <c r="A1" s="222" t="s">
        <v>1690</v>
      </c>
      <c r="B1" s="228" t="s">
        <v>3826</v>
      </c>
      <c r="C1" s="461" t="s">
        <v>2202</v>
      </c>
      <c r="D1" s="447"/>
      <c r="E1" s="228"/>
      <c r="F1" s="228"/>
      <c r="G1" s="228"/>
      <c r="H1" s="259"/>
      <c r="J1" s="45"/>
      <c r="AF1" s="160"/>
    </row>
    <row r="2" spans="1:33" s="222" customFormat="1" x14ac:dyDescent="0.25">
      <c r="G2" s="458" t="s">
        <v>5</v>
      </c>
      <c r="H2" s="459"/>
      <c r="I2" s="459"/>
      <c r="J2" s="460"/>
      <c r="K2" s="145"/>
      <c r="L2" s="229"/>
      <c r="M2" s="440" t="s">
        <v>6</v>
      </c>
      <c r="N2" s="440"/>
      <c r="O2" s="440"/>
      <c r="P2" s="440"/>
      <c r="Q2" s="440"/>
      <c r="R2" s="440"/>
      <c r="S2" s="457" t="s">
        <v>2885</v>
      </c>
      <c r="T2" s="457"/>
      <c r="U2" s="457"/>
      <c r="V2" s="457"/>
      <c r="W2" s="457"/>
      <c r="X2" s="457"/>
      <c r="Y2" s="457"/>
      <c r="Z2" s="457"/>
      <c r="AA2" s="457"/>
      <c r="AB2" s="457"/>
      <c r="AC2" s="439" t="s">
        <v>2874</v>
      </c>
      <c r="AD2" s="439"/>
      <c r="AE2" s="439"/>
    </row>
    <row r="3" spans="1:33" s="151" customFormat="1" ht="45.75" thickBot="1" x14ac:dyDescent="0.3">
      <c r="A3" s="147" t="s">
        <v>0</v>
      </c>
      <c r="B3" s="148" t="s">
        <v>2</v>
      </c>
      <c r="C3" s="148" t="s">
        <v>1</v>
      </c>
      <c r="D3" s="148" t="s">
        <v>287</v>
      </c>
      <c r="E3" s="148" t="s">
        <v>208</v>
      </c>
      <c r="F3" s="148" t="s">
        <v>7</v>
      </c>
      <c r="G3" s="157" t="s">
        <v>4</v>
      </c>
      <c r="H3" s="157" t="s">
        <v>284</v>
      </c>
      <c r="I3" s="157" t="s">
        <v>285</v>
      </c>
      <c r="J3" s="157" t="s">
        <v>286</v>
      </c>
      <c r="K3" s="148" t="s">
        <v>8</v>
      </c>
      <c r="L3" s="148" t="s">
        <v>2842</v>
      </c>
      <c r="M3" s="159" t="s">
        <v>289</v>
      </c>
      <c r="N3" s="159" t="s">
        <v>2839</v>
      </c>
      <c r="O3" s="159" t="s">
        <v>2865</v>
      </c>
      <c r="P3" s="159" t="s">
        <v>2866</v>
      </c>
      <c r="Q3" s="159" t="s">
        <v>2877</v>
      </c>
      <c r="R3" s="159" t="s">
        <v>2878</v>
      </c>
      <c r="S3" s="303" t="s">
        <v>2849</v>
      </c>
      <c r="T3" s="303" t="s">
        <v>2868</v>
      </c>
      <c r="U3" s="303" t="s">
        <v>2870</v>
      </c>
      <c r="V3" s="303" t="s">
        <v>291</v>
      </c>
      <c r="W3" s="303" t="s">
        <v>292</v>
      </c>
      <c r="X3" s="303" t="s">
        <v>2888</v>
      </c>
      <c r="Y3" s="303" t="s">
        <v>2871</v>
      </c>
      <c r="Z3" s="303" t="s">
        <v>2869</v>
      </c>
      <c r="AA3" s="303" t="s">
        <v>292</v>
      </c>
      <c r="AB3" s="303" t="s">
        <v>2884</v>
      </c>
      <c r="AC3" s="304" t="s">
        <v>2859</v>
      </c>
      <c r="AD3" s="304" t="s">
        <v>2860</v>
      </c>
      <c r="AE3" s="304" t="s">
        <v>2861</v>
      </c>
      <c r="AF3" s="150" t="s">
        <v>916</v>
      </c>
      <c r="AG3" s="149" t="s">
        <v>3843</v>
      </c>
    </row>
    <row r="4" spans="1:33" x14ac:dyDescent="0.25">
      <c r="A4" s="276" t="s">
        <v>210</v>
      </c>
      <c r="B4" s="277" t="s">
        <v>211</v>
      </c>
      <c r="C4" s="277"/>
      <c r="D4" s="277"/>
      <c r="E4" s="277"/>
      <c r="F4" s="277"/>
      <c r="G4" s="277"/>
      <c r="H4" s="277"/>
      <c r="I4" s="277"/>
      <c r="J4" s="277"/>
      <c r="K4" s="290"/>
      <c r="L4" s="278"/>
      <c r="M4" s="278"/>
      <c r="N4" s="277"/>
      <c r="O4" s="278"/>
      <c r="P4" s="278"/>
      <c r="Q4" s="278"/>
      <c r="R4" s="278"/>
      <c r="S4" s="278"/>
      <c r="T4" s="278"/>
      <c r="U4" s="278"/>
      <c r="V4" s="278"/>
      <c r="W4" s="278"/>
      <c r="X4" s="278"/>
      <c r="Y4" s="278"/>
      <c r="Z4" s="278"/>
      <c r="AA4" s="278"/>
      <c r="AB4" s="278"/>
      <c r="AC4" s="290"/>
      <c r="AD4" s="290"/>
      <c r="AE4" s="290"/>
      <c r="AF4" s="279"/>
      <c r="AG4" s="376"/>
    </row>
    <row r="5" spans="1:33" x14ac:dyDescent="0.25">
      <c r="A5" s="272" t="s">
        <v>214</v>
      </c>
      <c r="B5" s="273" t="s">
        <v>212</v>
      </c>
      <c r="C5" s="273"/>
      <c r="D5" s="273"/>
      <c r="E5" s="273"/>
      <c r="F5" s="273"/>
      <c r="G5" s="273"/>
      <c r="H5" s="273"/>
      <c r="I5" s="273"/>
      <c r="J5" s="273"/>
      <c r="K5" s="291"/>
      <c r="L5" s="273"/>
      <c r="M5" s="273"/>
      <c r="N5" s="273"/>
      <c r="O5" s="273"/>
      <c r="P5" s="273"/>
      <c r="Q5" s="273"/>
      <c r="R5" s="273"/>
      <c r="S5" s="273"/>
      <c r="T5" s="273"/>
      <c r="U5" s="273"/>
      <c r="V5" s="273"/>
      <c r="W5" s="273"/>
      <c r="X5" s="273"/>
      <c r="Y5" s="273"/>
      <c r="Z5" s="273"/>
      <c r="AA5" s="273"/>
      <c r="AB5" s="273"/>
      <c r="AC5" s="291"/>
      <c r="AD5" s="291"/>
      <c r="AE5" s="291"/>
      <c r="AF5" s="280"/>
      <c r="AG5" s="374"/>
    </row>
    <row r="6" spans="1:33" x14ac:dyDescent="0.25">
      <c r="A6" s="272" t="s">
        <v>2101</v>
      </c>
      <c r="B6" s="273" t="s">
        <v>217</v>
      </c>
      <c r="C6" s="273"/>
      <c r="D6" s="273"/>
      <c r="E6" s="273"/>
      <c r="F6" s="273"/>
      <c r="G6" s="273"/>
      <c r="H6" s="273"/>
      <c r="I6" s="273"/>
      <c r="J6" s="273"/>
      <c r="K6" s="291"/>
      <c r="L6" s="273"/>
      <c r="M6" s="273"/>
      <c r="N6" s="273"/>
      <c r="O6" s="273"/>
      <c r="P6" s="273"/>
      <c r="Q6" s="273"/>
      <c r="R6" s="273"/>
      <c r="S6" s="273"/>
      <c r="T6" s="273"/>
      <c r="U6" s="273"/>
      <c r="V6" s="273"/>
      <c r="W6" s="273"/>
      <c r="X6" s="273"/>
      <c r="Y6" s="273"/>
      <c r="Z6" s="273"/>
      <c r="AA6" s="273"/>
      <c r="AB6" s="273"/>
      <c r="AC6" s="291"/>
      <c r="AD6" s="291"/>
      <c r="AE6" s="291"/>
      <c r="AF6" s="280"/>
      <c r="AG6" s="374"/>
    </row>
    <row r="7" spans="1:33" ht="276" customHeight="1" x14ac:dyDescent="0.25">
      <c r="A7" s="272" t="s">
        <v>2102</v>
      </c>
      <c r="B7" s="273"/>
      <c r="C7" s="273"/>
      <c r="D7" s="273" t="s">
        <v>2046</v>
      </c>
      <c r="E7" s="273" t="s">
        <v>2047</v>
      </c>
      <c r="F7" s="273"/>
      <c r="G7" s="273" t="s">
        <v>2048</v>
      </c>
      <c r="H7" s="273" t="s">
        <v>2936</v>
      </c>
      <c r="I7" s="273" t="s">
        <v>1027</v>
      </c>
      <c r="J7" s="273" t="s">
        <v>1014</v>
      </c>
      <c r="K7" s="291" t="s">
        <v>23</v>
      </c>
      <c r="L7" s="281" t="s">
        <v>3078</v>
      </c>
      <c r="M7" s="268" t="s">
        <v>950</v>
      </c>
      <c r="N7" s="273" t="s">
        <v>2049</v>
      </c>
      <c r="O7" s="282" t="s">
        <v>3083</v>
      </c>
      <c r="P7" s="282" t="s">
        <v>1838</v>
      </c>
      <c r="Q7" s="268" t="s">
        <v>1014</v>
      </c>
      <c r="R7" s="282" t="s">
        <v>1838</v>
      </c>
      <c r="S7" s="281" t="s">
        <v>4</v>
      </c>
      <c r="T7" s="281" t="s">
        <v>3094</v>
      </c>
      <c r="U7" s="281" t="s">
        <v>3046</v>
      </c>
      <c r="V7" s="281" t="s">
        <v>1014</v>
      </c>
      <c r="W7" s="281" t="s">
        <v>1278</v>
      </c>
      <c r="X7" s="281" t="s">
        <v>949</v>
      </c>
      <c r="Y7" s="281" t="s">
        <v>3084</v>
      </c>
      <c r="Z7" s="281" t="s">
        <v>949</v>
      </c>
      <c r="AA7" s="281" t="s">
        <v>949</v>
      </c>
      <c r="AB7" s="281" t="s">
        <v>1838</v>
      </c>
      <c r="AC7" s="292"/>
      <c r="AD7" s="292"/>
      <c r="AE7" s="292"/>
      <c r="AF7" s="280" t="s">
        <v>3092</v>
      </c>
      <c r="AG7" s="374"/>
    </row>
    <row r="8" spans="1:33" ht="60" x14ac:dyDescent="0.25">
      <c r="A8" s="272" t="s">
        <v>2103</v>
      </c>
      <c r="B8" s="273"/>
      <c r="C8" s="273"/>
      <c r="D8" s="273" t="s">
        <v>310</v>
      </c>
      <c r="E8" s="273" t="s">
        <v>2050</v>
      </c>
      <c r="F8" s="273"/>
      <c r="G8" s="273" t="s">
        <v>1280</v>
      </c>
      <c r="H8" s="273" t="s">
        <v>2051</v>
      </c>
      <c r="I8" s="273" t="s">
        <v>1027</v>
      </c>
      <c r="J8" s="273" t="s">
        <v>1014</v>
      </c>
      <c r="K8" s="291" t="s">
        <v>23</v>
      </c>
      <c r="L8" s="281" t="s">
        <v>3078</v>
      </c>
      <c r="M8" s="268" t="s">
        <v>950</v>
      </c>
      <c r="N8" s="273" t="s">
        <v>1277</v>
      </c>
      <c r="O8" s="282" t="s">
        <v>3085</v>
      </c>
      <c r="P8" s="282" t="s">
        <v>1838</v>
      </c>
      <c r="Q8" s="268" t="s">
        <v>1014</v>
      </c>
      <c r="R8" s="282" t="s">
        <v>1838</v>
      </c>
      <c r="S8" s="281" t="s">
        <v>4</v>
      </c>
      <c r="T8" s="281" t="s">
        <v>3086</v>
      </c>
      <c r="U8" s="281" t="s">
        <v>3046</v>
      </c>
      <c r="V8" s="268" t="s">
        <v>1014</v>
      </c>
      <c r="W8" s="268" t="s">
        <v>1278</v>
      </c>
      <c r="X8" s="281" t="s">
        <v>949</v>
      </c>
      <c r="Y8" s="281" t="s">
        <v>3084</v>
      </c>
      <c r="Z8" s="281" t="s">
        <v>949</v>
      </c>
      <c r="AA8" s="281" t="s">
        <v>949</v>
      </c>
      <c r="AB8" s="281" t="s">
        <v>1838</v>
      </c>
      <c r="AC8" s="292"/>
      <c r="AD8" s="292"/>
      <c r="AE8" s="292"/>
      <c r="AF8" s="280"/>
      <c r="AG8" s="358"/>
    </row>
    <row r="9" spans="1:33" ht="45" x14ac:dyDescent="0.25">
      <c r="A9" s="272" t="s">
        <v>3827</v>
      </c>
      <c r="B9" s="273"/>
      <c r="C9" s="273"/>
      <c r="D9" s="273" t="s">
        <v>2052</v>
      </c>
      <c r="E9" s="273" t="s">
        <v>2053</v>
      </c>
      <c r="F9" s="273"/>
      <c r="G9" s="273" t="s">
        <v>2054</v>
      </c>
      <c r="H9" s="273" t="s">
        <v>2937</v>
      </c>
      <c r="I9" s="273" t="s">
        <v>1027</v>
      </c>
      <c r="J9" s="273" t="s">
        <v>1014</v>
      </c>
      <c r="K9" s="291" t="s">
        <v>23</v>
      </c>
      <c r="L9" s="281" t="s">
        <v>949</v>
      </c>
      <c r="M9" s="268" t="s">
        <v>2055</v>
      </c>
      <c r="N9" s="273" t="s">
        <v>2894</v>
      </c>
      <c r="O9" s="282" t="s">
        <v>3087</v>
      </c>
      <c r="P9" s="273"/>
      <c r="Q9" s="281" t="s">
        <v>1014</v>
      </c>
      <c r="R9" s="281" t="s">
        <v>1014</v>
      </c>
      <c r="S9" s="281" t="s">
        <v>3075</v>
      </c>
      <c r="T9" s="281" t="s">
        <v>949</v>
      </c>
      <c r="U9" s="281" t="s">
        <v>3088</v>
      </c>
      <c r="V9" s="281" t="s">
        <v>1838</v>
      </c>
      <c r="W9" s="281"/>
      <c r="X9" s="281" t="s">
        <v>949</v>
      </c>
      <c r="Y9" s="281" t="s">
        <v>3084</v>
      </c>
      <c r="Z9" s="281" t="s">
        <v>949</v>
      </c>
      <c r="AA9" s="281" t="s">
        <v>1838</v>
      </c>
      <c r="AB9" s="281" t="s">
        <v>3089</v>
      </c>
      <c r="AC9" s="292"/>
      <c r="AD9" s="292"/>
      <c r="AE9" s="292"/>
      <c r="AF9" s="280" t="s">
        <v>2056</v>
      </c>
      <c r="AG9" s="358"/>
    </row>
    <row r="10" spans="1:33" ht="30" x14ac:dyDescent="0.25">
      <c r="A10" s="272" t="s">
        <v>1566</v>
      </c>
      <c r="B10" s="273"/>
      <c r="C10" s="273"/>
      <c r="D10" s="273" t="s">
        <v>2057</v>
      </c>
      <c r="E10" s="273"/>
      <c r="F10" s="273"/>
      <c r="G10" s="273" t="s">
        <v>2058</v>
      </c>
      <c r="H10" s="273" t="s">
        <v>2938</v>
      </c>
      <c r="I10" s="360"/>
      <c r="J10" s="360"/>
      <c r="K10" s="291">
        <v>4</v>
      </c>
      <c r="L10" s="273"/>
      <c r="M10" s="268"/>
      <c r="N10" s="273"/>
      <c r="O10" s="273"/>
      <c r="P10" s="273"/>
      <c r="Q10" s="268"/>
      <c r="R10" s="268"/>
      <c r="S10" s="268"/>
      <c r="T10" s="268"/>
      <c r="U10" s="268"/>
      <c r="V10" s="268"/>
      <c r="W10" s="268"/>
      <c r="X10" s="268"/>
      <c r="Y10" s="268"/>
      <c r="Z10" s="268"/>
      <c r="AA10" s="268"/>
      <c r="AB10" s="268"/>
      <c r="AC10" s="292"/>
      <c r="AD10" s="292"/>
      <c r="AE10" s="292"/>
      <c r="AF10" s="280"/>
      <c r="AG10" s="358" t="s">
        <v>3186</v>
      </c>
    </row>
    <row r="11" spans="1:33" ht="45" x14ac:dyDescent="0.25">
      <c r="A11" s="272" t="s">
        <v>226</v>
      </c>
      <c r="B11" s="273" t="s">
        <v>2059</v>
      </c>
      <c r="C11" s="273"/>
      <c r="D11" s="273"/>
      <c r="E11" s="273"/>
      <c r="F11" s="273"/>
      <c r="G11" s="273"/>
      <c r="H11" s="273"/>
      <c r="I11" s="273"/>
      <c r="J11" s="273"/>
      <c r="K11" s="291"/>
      <c r="L11" s="273"/>
      <c r="M11" s="273"/>
      <c r="N11" s="273"/>
      <c r="O11" s="273"/>
      <c r="P11" s="273"/>
      <c r="Q11" s="273"/>
      <c r="R11" s="273"/>
      <c r="S11" s="273"/>
      <c r="T11" s="273"/>
      <c r="U11" s="273"/>
      <c r="V11" s="273"/>
      <c r="W11" s="273"/>
      <c r="X11" s="273"/>
      <c r="Y11" s="273"/>
      <c r="Z11" s="273"/>
      <c r="AA11" s="273"/>
      <c r="AB11" s="273"/>
      <c r="AC11" s="291"/>
      <c r="AD11" s="291"/>
      <c r="AE11" s="291"/>
      <c r="AF11" s="280"/>
      <c r="AG11" s="358"/>
    </row>
    <row r="12" spans="1:33" x14ac:dyDescent="0.25">
      <c r="A12" s="272" t="s">
        <v>2104</v>
      </c>
      <c r="B12" s="273"/>
      <c r="C12" s="273" t="s">
        <v>2060</v>
      </c>
      <c r="D12" s="273"/>
      <c r="E12" s="273"/>
      <c r="F12" s="273"/>
      <c r="G12" s="273"/>
      <c r="H12" s="273"/>
      <c r="I12" s="273"/>
      <c r="J12" s="273"/>
      <c r="K12" s="291"/>
      <c r="L12" s="273"/>
      <c r="M12" s="273"/>
      <c r="N12" s="273"/>
      <c r="O12" s="273"/>
      <c r="P12" s="273"/>
      <c r="Q12" s="273"/>
      <c r="R12" s="273"/>
      <c r="S12" s="273"/>
      <c r="T12" s="273"/>
      <c r="U12" s="273"/>
      <c r="V12" s="273"/>
      <c r="W12" s="273"/>
      <c r="X12" s="273"/>
      <c r="Y12" s="273"/>
      <c r="Z12" s="273"/>
      <c r="AA12" s="273"/>
      <c r="AB12" s="273"/>
      <c r="AC12" s="291"/>
      <c r="AD12" s="291"/>
      <c r="AE12" s="291"/>
      <c r="AF12" s="280"/>
      <c r="AG12" s="358"/>
    </row>
    <row r="13" spans="1:33" ht="165" x14ac:dyDescent="0.25">
      <c r="A13" s="272" t="s">
        <v>2105</v>
      </c>
      <c r="B13" s="273"/>
      <c r="C13" s="273"/>
      <c r="D13" s="273" t="s">
        <v>2061</v>
      </c>
      <c r="E13" s="273" t="s">
        <v>2062</v>
      </c>
      <c r="F13" s="273"/>
      <c r="G13" s="273" t="s">
        <v>2063</v>
      </c>
      <c r="H13" s="273" t="s">
        <v>2939</v>
      </c>
      <c r="I13" s="273" t="s">
        <v>1027</v>
      </c>
      <c r="J13" s="273" t="s">
        <v>1014</v>
      </c>
      <c r="K13" s="291">
        <v>4</v>
      </c>
      <c r="L13" s="281" t="s">
        <v>949</v>
      </c>
      <c r="M13" s="273" t="s">
        <v>923</v>
      </c>
      <c r="N13" s="268" t="s">
        <v>2940</v>
      </c>
      <c r="O13" s="268"/>
      <c r="P13" s="268"/>
      <c r="Q13" s="268"/>
      <c r="R13" s="268"/>
      <c r="S13" s="281" t="s">
        <v>949</v>
      </c>
      <c r="T13" s="281" t="s">
        <v>949</v>
      </c>
      <c r="U13" s="281" t="s">
        <v>3090</v>
      </c>
      <c r="V13" s="281"/>
      <c r="W13" s="281"/>
      <c r="X13" s="281"/>
      <c r="Y13" s="281"/>
      <c r="Z13" s="281"/>
      <c r="AA13" s="281"/>
      <c r="AB13" s="281" t="s">
        <v>3091</v>
      </c>
      <c r="AC13" s="292"/>
      <c r="AD13" s="292"/>
      <c r="AE13" s="292"/>
      <c r="AF13" s="280" t="s">
        <v>2895</v>
      </c>
      <c r="AG13" s="358"/>
    </row>
    <row r="14" spans="1:33" ht="135" x14ac:dyDescent="0.25">
      <c r="A14" s="272" t="s">
        <v>2106</v>
      </c>
      <c r="B14" s="273"/>
      <c r="C14" s="273"/>
      <c r="D14" s="273" t="s">
        <v>2896</v>
      </c>
      <c r="E14" s="273" t="s">
        <v>2065</v>
      </c>
      <c r="F14" s="273"/>
      <c r="G14" s="273" t="s">
        <v>2063</v>
      </c>
      <c r="H14" s="273" t="s">
        <v>2941</v>
      </c>
      <c r="I14" s="273" t="s">
        <v>1027</v>
      </c>
      <c r="J14" s="273" t="s">
        <v>1014</v>
      </c>
      <c r="K14" s="291">
        <v>4</v>
      </c>
      <c r="L14" s="281" t="s">
        <v>949</v>
      </c>
      <c r="M14" s="268" t="s">
        <v>923</v>
      </c>
      <c r="N14" s="268" t="s">
        <v>2897</v>
      </c>
      <c r="O14" s="268"/>
      <c r="P14" s="268"/>
      <c r="Q14" s="268"/>
      <c r="R14" s="268"/>
      <c r="S14" s="281" t="s">
        <v>949</v>
      </c>
      <c r="T14" s="281" t="s">
        <v>949</v>
      </c>
      <c r="U14" s="281" t="s">
        <v>3090</v>
      </c>
      <c r="V14" s="281"/>
      <c r="W14" s="281"/>
      <c r="X14" s="281"/>
      <c r="Y14" s="281"/>
      <c r="Z14" s="281"/>
      <c r="AA14" s="281"/>
      <c r="AB14" s="281" t="s">
        <v>3091</v>
      </c>
      <c r="AC14" s="292"/>
      <c r="AD14" s="292"/>
      <c r="AE14" s="292"/>
      <c r="AF14" s="280" t="s">
        <v>2066</v>
      </c>
      <c r="AG14" s="358"/>
    </row>
    <row r="15" spans="1:33" x14ac:dyDescent="0.25">
      <c r="A15" s="272" t="s">
        <v>2107</v>
      </c>
      <c r="B15" s="273"/>
      <c r="C15" s="273" t="s">
        <v>3492</v>
      </c>
      <c r="D15" s="273"/>
      <c r="E15" s="273"/>
      <c r="F15" s="273"/>
      <c r="G15" s="273"/>
      <c r="H15" s="273"/>
      <c r="I15" s="273"/>
      <c r="J15" s="273"/>
      <c r="K15" s="291"/>
      <c r="L15" s="273"/>
      <c r="M15" s="273"/>
      <c r="N15" s="273"/>
      <c r="O15" s="273"/>
      <c r="P15" s="273"/>
      <c r="Q15" s="273"/>
      <c r="R15" s="273"/>
      <c r="S15" s="273"/>
      <c r="T15" s="273"/>
      <c r="U15" s="273"/>
      <c r="V15" s="273"/>
      <c r="W15" s="273"/>
      <c r="X15" s="273"/>
      <c r="Y15" s="273"/>
      <c r="Z15" s="273"/>
      <c r="AA15" s="273"/>
      <c r="AB15" s="273"/>
      <c r="AC15" s="291"/>
      <c r="AD15" s="291"/>
      <c r="AE15" s="291"/>
      <c r="AF15" s="280"/>
      <c r="AG15" s="358"/>
    </row>
    <row r="16" spans="1:33" ht="151.5" customHeight="1" x14ac:dyDescent="0.25">
      <c r="A16" s="272" t="s">
        <v>2108</v>
      </c>
      <c r="B16" s="273"/>
      <c r="C16" s="273"/>
      <c r="D16" s="273" t="s">
        <v>2061</v>
      </c>
      <c r="E16" s="273" t="s">
        <v>2062</v>
      </c>
      <c r="F16" s="273"/>
      <c r="G16" s="273" t="s">
        <v>3493</v>
      </c>
      <c r="H16" s="273" t="s">
        <v>3494</v>
      </c>
      <c r="I16" s="273" t="s">
        <v>1027</v>
      </c>
      <c r="J16" s="273" t="s">
        <v>1014</v>
      </c>
      <c r="K16" s="291">
        <v>4</v>
      </c>
      <c r="L16" s="282" t="s">
        <v>3095</v>
      </c>
      <c r="M16" s="268" t="s">
        <v>923</v>
      </c>
      <c r="N16" s="273" t="s">
        <v>3495</v>
      </c>
      <c r="O16" s="282" t="s">
        <v>3098</v>
      </c>
      <c r="P16" s="273"/>
      <c r="Q16" s="281" t="s">
        <v>1838</v>
      </c>
      <c r="R16" s="281" t="s">
        <v>1014</v>
      </c>
      <c r="S16" s="281" t="s">
        <v>3100</v>
      </c>
      <c r="T16" s="281" t="s">
        <v>3099</v>
      </c>
      <c r="U16" s="281" t="s">
        <v>3046</v>
      </c>
      <c r="V16" s="268"/>
      <c r="W16" s="268"/>
      <c r="X16" s="281" t="s">
        <v>3101</v>
      </c>
      <c r="Y16" s="281" t="s">
        <v>3046</v>
      </c>
      <c r="Z16" s="281" t="s">
        <v>1838</v>
      </c>
      <c r="AA16" s="281" t="s">
        <v>1838</v>
      </c>
      <c r="AB16" s="281" t="s">
        <v>3102</v>
      </c>
      <c r="AC16" s="293" t="s">
        <v>3103</v>
      </c>
      <c r="AD16" s="292"/>
      <c r="AE16" s="292"/>
      <c r="AF16" s="280"/>
      <c r="AG16" s="358"/>
    </row>
    <row r="17" spans="1:33" ht="120" x14ac:dyDescent="0.25">
      <c r="A17" s="272" t="s">
        <v>2109</v>
      </c>
      <c r="B17" s="273"/>
      <c r="C17" s="273"/>
      <c r="D17" s="273" t="s">
        <v>2064</v>
      </c>
      <c r="E17" s="273" t="s">
        <v>2065</v>
      </c>
      <c r="F17" s="273"/>
      <c r="G17" s="273" t="s">
        <v>3493</v>
      </c>
      <c r="H17" s="273" t="s">
        <v>3494</v>
      </c>
      <c r="I17" s="273" t="s">
        <v>1027</v>
      </c>
      <c r="J17" s="273" t="s">
        <v>1014</v>
      </c>
      <c r="K17" s="291">
        <v>4</v>
      </c>
      <c r="L17" s="282" t="s">
        <v>3095</v>
      </c>
      <c r="M17" s="268" t="s">
        <v>923</v>
      </c>
      <c r="N17" s="273" t="s">
        <v>3495</v>
      </c>
      <c r="O17" s="282" t="s">
        <v>3098</v>
      </c>
      <c r="P17" s="273"/>
      <c r="Q17" s="281" t="s">
        <v>1838</v>
      </c>
      <c r="R17" s="281" t="s">
        <v>1014</v>
      </c>
      <c r="S17" s="281" t="s">
        <v>3100</v>
      </c>
      <c r="T17" s="281" t="s">
        <v>3099</v>
      </c>
      <c r="U17" s="281" t="s">
        <v>3046</v>
      </c>
      <c r="V17" s="268"/>
      <c r="W17" s="268"/>
      <c r="X17" s="281" t="s">
        <v>3101</v>
      </c>
      <c r="Y17" s="281" t="s">
        <v>3046</v>
      </c>
      <c r="Z17" s="281" t="s">
        <v>1838</v>
      </c>
      <c r="AA17" s="281" t="s">
        <v>1838</v>
      </c>
      <c r="AB17" s="281" t="s">
        <v>3102</v>
      </c>
      <c r="AC17" s="293" t="s">
        <v>3103</v>
      </c>
      <c r="AD17" s="292"/>
      <c r="AE17" s="292"/>
      <c r="AF17" s="280"/>
      <c r="AG17" s="358"/>
    </row>
    <row r="18" spans="1:33" x14ac:dyDescent="0.25">
      <c r="A18" s="272" t="s">
        <v>2110</v>
      </c>
      <c r="B18" s="273"/>
      <c r="C18" s="273" t="s">
        <v>3496</v>
      </c>
      <c r="D18" s="273"/>
      <c r="E18" s="273"/>
      <c r="F18" s="273"/>
      <c r="G18" s="273"/>
      <c r="H18" s="273"/>
      <c r="I18" s="273"/>
      <c r="J18" s="273"/>
      <c r="K18" s="291"/>
      <c r="L18" s="273"/>
      <c r="M18" s="273"/>
      <c r="N18" s="273"/>
      <c r="O18" s="273"/>
      <c r="P18" s="273"/>
      <c r="Q18" s="273"/>
      <c r="R18" s="273"/>
      <c r="S18" s="273"/>
      <c r="T18" s="273"/>
      <c r="U18" s="273"/>
      <c r="V18" s="273"/>
      <c r="W18" s="273"/>
      <c r="X18" s="273"/>
      <c r="Y18" s="273"/>
      <c r="Z18" s="273"/>
      <c r="AA18" s="273"/>
      <c r="AB18" s="273"/>
      <c r="AC18" s="291"/>
      <c r="AD18" s="291"/>
      <c r="AE18" s="291"/>
      <c r="AF18" s="280"/>
      <c r="AG18" s="358"/>
    </row>
    <row r="19" spans="1:33" ht="45" x14ac:dyDescent="0.25">
      <c r="A19" s="272" t="s">
        <v>2111</v>
      </c>
      <c r="B19" s="273"/>
      <c r="C19" s="273"/>
      <c r="D19" s="273" t="s">
        <v>2061</v>
      </c>
      <c r="E19" s="273" t="s">
        <v>2062</v>
      </c>
      <c r="F19" s="273"/>
      <c r="G19" s="273" t="s">
        <v>3497</v>
      </c>
      <c r="H19" s="273" t="s">
        <v>3498</v>
      </c>
      <c r="I19" s="273" t="s">
        <v>1027</v>
      </c>
      <c r="J19" s="273" t="s">
        <v>1014</v>
      </c>
      <c r="K19" s="291" t="s">
        <v>23</v>
      </c>
      <c r="L19" s="282" t="s">
        <v>3095</v>
      </c>
      <c r="M19" s="268" t="s">
        <v>923</v>
      </c>
      <c r="N19" s="273" t="s">
        <v>3499</v>
      </c>
      <c r="O19" s="282" t="s">
        <v>3527</v>
      </c>
      <c r="P19" s="282" t="s">
        <v>3528</v>
      </c>
      <c r="Q19" s="281" t="s">
        <v>1838</v>
      </c>
      <c r="R19" s="281" t="s">
        <v>1014</v>
      </c>
      <c r="S19" s="281" t="s">
        <v>4</v>
      </c>
      <c r="T19" s="281" t="s">
        <v>3108</v>
      </c>
      <c r="U19" s="281" t="s">
        <v>3046</v>
      </c>
      <c r="V19" s="281" t="s">
        <v>1838</v>
      </c>
      <c r="W19" s="281" t="s">
        <v>1838</v>
      </c>
      <c r="X19" s="281" t="s">
        <v>949</v>
      </c>
      <c r="Y19" s="281" t="s">
        <v>949</v>
      </c>
      <c r="Z19" s="281" t="s">
        <v>949</v>
      </c>
      <c r="AA19" s="281" t="s">
        <v>949</v>
      </c>
      <c r="AB19" s="281" t="s">
        <v>949</v>
      </c>
      <c r="AC19" s="292"/>
      <c r="AD19" s="292"/>
      <c r="AE19" s="292"/>
      <c r="AF19" s="280"/>
      <c r="AG19" s="358"/>
    </row>
    <row r="20" spans="1:33" ht="45" x14ac:dyDescent="0.25">
      <c r="A20" s="272" t="s">
        <v>2112</v>
      </c>
      <c r="B20" s="273"/>
      <c r="C20" s="273"/>
      <c r="D20" s="273" t="s">
        <v>2064</v>
      </c>
      <c r="E20" s="273" t="s">
        <v>2065</v>
      </c>
      <c r="F20" s="273"/>
      <c r="G20" s="273" t="s">
        <v>3497</v>
      </c>
      <c r="H20" s="273" t="s">
        <v>3498</v>
      </c>
      <c r="I20" s="273" t="s">
        <v>1027</v>
      </c>
      <c r="J20" s="273" t="s">
        <v>1014</v>
      </c>
      <c r="K20" s="291" t="s">
        <v>23</v>
      </c>
      <c r="L20" s="282" t="s">
        <v>3095</v>
      </c>
      <c r="M20" s="268" t="s">
        <v>923</v>
      </c>
      <c r="N20" s="273" t="s">
        <v>3499</v>
      </c>
      <c r="O20" s="282" t="s">
        <v>3527</v>
      </c>
      <c r="P20" s="282" t="s">
        <v>3528</v>
      </c>
      <c r="Q20" s="281" t="s">
        <v>1838</v>
      </c>
      <c r="R20" s="281" t="s">
        <v>1014</v>
      </c>
      <c r="S20" s="281" t="s">
        <v>4</v>
      </c>
      <c r="T20" s="281" t="s">
        <v>3108</v>
      </c>
      <c r="U20" s="281" t="s">
        <v>3046</v>
      </c>
      <c r="V20" s="281" t="s">
        <v>1838</v>
      </c>
      <c r="W20" s="281" t="s">
        <v>1838</v>
      </c>
      <c r="X20" s="281" t="s">
        <v>949</v>
      </c>
      <c r="Y20" s="281" t="s">
        <v>949</v>
      </c>
      <c r="Z20" s="281" t="s">
        <v>949</v>
      </c>
      <c r="AA20" s="281" t="s">
        <v>949</v>
      </c>
      <c r="AB20" s="281" t="s">
        <v>949</v>
      </c>
      <c r="AC20" s="292"/>
      <c r="AD20" s="292"/>
      <c r="AE20" s="292"/>
      <c r="AF20" s="280"/>
      <c r="AG20" s="358"/>
    </row>
    <row r="21" spans="1:33" x14ac:dyDescent="0.25">
      <c r="A21" s="272" t="s">
        <v>2113</v>
      </c>
      <c r="B21" s="273"/>
      <c r="C21" s="273" t="s">
        <v>2069</v>
      </c>
      <c r="D21" s="273"/>
      <c r="E21" s="273"/>
      <c r="F21" s="273"/>
      <c r="G21" s="273"/>
      <c r="H21" s="273"/>
      <c r="I21" s="273"/>
      <c r="J21" s="273"/>
      <c r="K21" s="291"/>
      <c r="L21" s="273"/>
      <c r="M21" s="273"/>
      <c r="N21" s="273"/>
      <c r="O21" s="273"/>
      <c r="P21" s="273"/>
      <c r="Q21" s="273"/>
      <c r="R21" s="273"/>
      <c r="S21" s="273"/>
      <c r="T21" s="273"/>
      <c r="U21" s="273"/>
      <c r="V21" s="273"/>
      <c r="W21" s="273"/>
      <c r="X21" s="273"/>
      <c r="Y21" s="273"/>
      <c r="Z21" s="273"/>
      <c r="AA21" s="273"/>
      <c r="AB21" s="273"/>
      <c r="AC21" s="291"/>
      <c r="AD21" s="291"/>
      <c r="AE21" s="291"/>
      <c r="AF21" s="280"/>
      <c r="AG21" s="358"/>
    </row>
    <row r="22" spans="1:33" ht="135" x14ac:dyDescent="0.25">
      <c r="A22" s="272" t="s">
        <v>2114</v>
      </c>
      <c r="B22" s="273"/>
      <c r="C22" s="273"/>
      <c r="D22" s="273" t="s">
        <v>2061</v>
      </c>
      <c r="E22" s="273" t="s">
        <v>2062</v>
      </c>
      <c r="F22" s="273"/>
      <c r="G22" s="273" t="s">
        <v>3500</v>
      </c>
      <c r="H22" s="273" t="s">
        <v>3501</v>
      </c>
      <c r="I22" s="273" t="s">
        <v>3502</v>
      </c>
      <c r="J22" s="273" t="s">
        <v>1014</v>
      </c>
      <c r="K22" s="291">
        <v>4</v>
      </c>
      <c r="L22" s="282" t="s">
        <v>3095</v>
      </c>
      <c r="M22" s="268" t="s">
        <v>923</v>
      </c>
      <c r="N22" s="273" t="s">
        <v>3503</v>
      </c>
      <c r="O22" s="282" t="s">
        <v>3098</v>
      </c>
      <c r="P22" s="273"/>
      <c r="Q22" s="281" t="s">
        <v>1838</v>
      </c>
      <c r="R22" s="281" t="s">
        <v>1014</v>
      </c>
      <c r="S22" s="281" t="s">
        <v>3100</v>
      </c>
      <c r="T22" s="281" t="s">
        <v>3529</v>
      </c>
      <c r="U22" s="281" t="s">
        <v>3046</v>
      </c>
      <c r="V22" s="268"/>
      <c r="W22" s="268"/>
      <c r="X22" s="281" t="s">
        <v>3101</v>
      </c>
      <c r="Y22" s="281" t="s">
        <v>3046</v>
      </c>
      <c r="Z22" s="281" t="s">
        <v>1838</v>
      </c>
      <c r="AA22" s="281" t="s">
        <v>1838</v>
      </c>
      <c r="AB22" s="281" t="s">
        <v>3102</v>
      </c>
      <c r="AC22" s="293" t="s">
        <v>3103</v>
      </c>
      <c r="AD22" s="292"/>
      <c r="AE22" s="292"/>
      <c r="AF22" s="280"/>
      <c r="AG22" s="358"/>
    </row>
    <row r="23" spans="1:33" ht="135" x14ac:dyDescent="0.25">
      <c r="A23" s="272" t="s">
        <v>2115</v>
      </c>
      <c r="B23" s="273"/>
      <c r="C23" s="273"/>
      <c r="D23" s="273" t="s">
        <v>2064</v>
      </c>
      <c r="E23" s="273" t="s">
        <v>2065</v>
      </c>
      <c r="F23" s="273"/>
      <c r="G23" s="273" t="s">
        <v>3500</v>
      </c>
      <c r="H23" s="273" t="s">
        <v>3501</v>
      </c>
      <c r="I23" s="273" t="s">
        <v>3502</v>
      </c>
      <c r="J23" s="273" t="s">
        <v>1014</v>
      </c>
      <c r="K23" s="291">
        <v>4</v>
      </c>
      <c r="L23" s="282" t="s">
        <v>3095</v>
      </c>
      <c r="M23" s="268" t="s">
        <v>923</v>
      </c>
      <c r="N23" s="273" t="s">
        <v>3503</v>
      </c>
      <c r="O23" s="282" t="s">
        <v>3098</v>
      </c>
      <c r="P23" s="273"/>
      <c r="Q23" s="281" t="s">
        <v>1838</v>
      </c>
      <c r="R23" s="281" t="s">
        <v>1014</v>
      </c>
      <c r="S23" s="281" t="s">
        <v>3100</v>
      </c>
      <c r="T23" s="281" t="s">
        <v>3529</v>
      </c>
      <c r="U23" s="281" t="s">
        <v>3046</v>
      </c>
      <c r="V23" s="268"/>
      <c r="W23" s="268"/>
      <c r="X23" s="281" t="s">
        <v>3101</v>
      </c>
      <c r="Y23" s="281" t="s">
        <v>3046</v>
      </c>
      <c r="Z23" s="281" t="s">
        <v>1838</v>
      </c>
      <c r="AA23" s="281" t="s">
        <v>1838</v>
      </c>
      <c r="AB23" s="281" t="s">
        <v>3102</v>
      </c>
      <c r="AC23" s="293" t="s">
        <v>3103</v>
      </c>
      <c r="AD23" s="292"/>
      <c r="AE23" s="292"/>
      <c r="AF23" s="280"/>
      <c r="AG23" s="358"/>
    </row>
    <row r="24" spans="1:33" x14ac:dyDescent="0.25">
      <c r="A24" s="272" t="s">
        <v>2113</v>
      </c>
      <c r="B24" s="273"/>
      <c r="C24" s="273" t="s">
        <v>2070</v>
      </c>
      <c r="D24" s="273"/>
      <c r="E24" s="273"/>
      <c r="F24" s="273"/>
      <c r="G24" s="273"/>
      <c r="H24" s="273"/>
      <c r="I24" s="273"/>
      <c r="J24" s="273"/>
      <c r="K24" s="291"/>
      <c r="L24" s="273"/>
      <c r="M24" s="273"/>
      <c r="N24" s="273"/>
      <c r="O24" s="273"/>
      <c r="P24" s="273"/>
      <c r="Q24" s="273"/>
      <c r="R24" s="273"/>
      <c r="S24" s="273"/>
      <c r="T24" s="273"/>
      <c r="U24" s="273"/>
      <c r="V24" s="273"/>
      <c r="W24" s="273"/>
      <c r="X24" s="273"/>
      <c r="Y24" s="273"/>
      <c r="Z24" s="273"/>
      <c r="AA24" s="273"/>
      <c r="AB24" s="273"/>
      <c r="AC24" s="291"/>
      <c r="AD24" s="291"/>
      <c r="AE24" s="291"/>
      <c r="AF24" s="280"/>
      <c r="AG24" s="358"/>
    </row>
    <row r="25" spans="1:33" ht="45" x14ac:dyDescent="0.25">
      <c r="A25" s="272" t="s">
        <v>2114</v>
      </c>
      <c r="B25" s="273"/>
      <c r="C25" s="273"/>
      <c r="D25" s="273" t="s">
        <v>2061</v>
      </c>
      <c r="E25" s="273" t="s">
        <v>2062</v>
      </c>
      <c r="F25" s="273"/>
      <c r="G25" s="273" t="s">
        <v>3504</v>
      </c>
      <c r="H25" s="273" t="s">
        <v>1027</v>
      </c>
      <c r="I25" s="273" t="s">
        <v>1027</v>
      </c>
      <c r="J25" s="273" t="s">
        <v>1014</v>
      </c>
      <c r="K25" s="291">
        <v>4</v>
      </c>
      <c r="L25" s="282" t="s">
        <v>949</v>
      </c>
      <c r="M25" s="268" t="s">
        <v>1014</v>
      </c>
      <c r="N25" s="273"/>
      <c r="O25" s="273"/>
      <c r="P25" s="273"/>
      <c r="Q25" s="268"/>
      <c r="R25" s="268"/>
      <c r="S25" s="268"/>
      <c r="T25" s="268"/>
      <c r="U25" s="268"/>
      <c r="V25" s="268"/>
      <c r="W25" s="268"/>
      <c r="X25" s="268"/>
      <c r="Y25" s="268"/>
      <c r="Z25" s="268"/>
      <c r="AA25" s="268"/>
      <c r="AB25" s="268"/>
      <c r="AC25" s="292"/>
      <c r="AD25" s="292"/>
      <c r="AE25" s="292"/>
      <c r="AF25" s="280"/>
      <c r="AG25" s="358"/>
    </row>
    <row r="26" spans="1:33" x14ac:dyDescent="0.25">
      <c r="A26" s="272" t="s">
        <v>2115</v>
      </c>
      <c r="B26" s="273"/>
      <c r="C26" s="273"/>
      <c r="D26" s="273" t="s">
        <v>2064</v>
      </c>
      <c r="E26" s="273" t="s">
        <v>2065</v>
      </c>
      <c r="F26" s="273"/>
      <c r="G26" s="273" t="s">
        <v>3504</v>
      </c>
      <c r="H26" s="273" t="s">
        <v>1027</v>
      </c>
      <c r="I26" s="273" t="s">
        <v>1027</v>
      </c>
      <c r="J26" s="273" t="s">
        <v>1014</v>
      </c>
      <c r="K26" s="291">
        <v>4</v>
      </c>
      <c r="L26" s="282" t="s">
        <v>949</v>
      </c>
      <c r="M26" s="268" t="s">
        <v>1014</v>
      </c>
      <c r="N26" s="273"/>
      <c r="O26" s="273"/>
      <c r="P26" s="273"/>
      <c r="Q26" s="268"/>
      <c r="R26" s="268"/>
      <c r="S26" s="268"/>
      <c r="T26" s="268"/>
      <c r="U26" s="268"/>
      <c r="V26" s="268"/>
      <c r="W26" s="268"/>
      <c r="X26" s="268"/>
      <c r="Y26" s="268"/>
      <c r="Z26" s="268"/>
      <c r="AA26" s="268"/>
      <c r="AB26" s="268"/>
      <c r="AC26" s="292"/>
      <c r="AD26" s="292"/>
      <c r="AE26" s="292"/>
      <c r="AF26" s="280"/>
      <c r="AG26" s="358"/>
    </row>
    <row r="27" spans="1:33" ht="45" x14ac:dyDescent="0.25">
      <c r="A27" s="272" t="s">
        <v>227</v>
      </c>
      <c r="B27" s="273" t="s">
        <v>3505</v>
      </c>
      <c r="C27" s="273"/>
      <c r="D27" s="273"/>
      <c r="E27" s="273"/>
      <c r="F27" s="273"/>
      <c r="G27" s="273"/>
      <c r="H27" s="273"/>
      <c r="I27" s="273"/>
      <c r="J27" s="273"/>
      <c r="K27" s="291"/>
      <c r="L27" s="273"/>
      <c r="M27" s="273"/>
      <c r="N27" s="273"/>
      <c r="O27" s="273"/>
      <c r="P27" s="273"/>
      <c r="Q27" s="273"/>
      <c r="R27" s="273"/>
      <c r="S27" s="273"/>
      <c r="T27" s="273"/>
      <c r="U27" s="273"/>
      <c r="V27" s="273"/>
      <c r="W27" s="273"/>
      <c r="X27" s="273"/>
      <c r="Y27" s="273"/>
      <c r="Z27" s="273"/>
      <c r="AA27" s="273"/>
      <c r="AB27" s="273"/>
      <c r="AC27" s="291"/>
      <c r="AD27" s="291"/>
      <c r="AE27" s="291"/>
      <c r="AF27" s="280"/>
      <c r="AG27" s="374"/>
    </row>
    <row r="28" spans="1:33" ht="90" x14ac:dyDescent="0.25">
      <c r="A28" s="272" t="s">
        <v>367</v>
      </c>
      <c r="B28" s="273"/>
      <c r="C28" s="273"/>
      <c r="D28" s="273" t="s">
        <v>2071</v>
      </c>
      <c r="E28" s="273" t="s">
        <v>2072</v>
      </c>
      <c r="F28" s="273"/>
      <c r="G28" s="273" t="s">
        <v>3493</v>
      </c>
      <c r="H28" s="273" t="s">
        <v>3498</v>
      </c>
      <c r="I28" s="273" t="s">
        <v>1027</v>
      </c>
      <c r="J28" s="273" t="s">
        <v>1014</v>
      </c>
      <c r="K28" s="291" t="s">
        <v>23</v>
      </c>
      <c r="L28" s="273"/>
      <c r="M28" s="268" t="s">
        <v>923</v>
      </c>
      <c r="N28" s="273" t="s">
        <v>3495</v>
      </c>
      <c r="O28" s="282" t="s">
        <v>3113</v>
      </c>
      <c r="P28" s="273"/>
      <c r="Q28" s="268" t="s">
        <v>1014</v>
      </c>
      <c r="R28" s="281" t="s">
        <v>1014</v>
      </c>
      <c r="S28" s="281" t="s">
        <v>4</v>
      </c>
      <c r="T28" s="281" t="s">
        <v>3096</v>
      </c>
      <c r="U28" s="281" t="s">
        <v>3046</v>
      </c>
      <c r="V28" s="268" t="s">
        <v>1014</v>
      </c>
      <c r="W28" s="268" t="s">
        <v>1278</v>
      </c>
      <c r="X28" s="281" t="s">
        <v>949</v>
      </c>
      <c r="Y28" s="281" t="s">
        <v>949</v>
      </c>
      <c r="Z28" s="281" t="s">
        <v>949</v>
      </c>
      <c r="AA28" s="281" t="s">
        <v>949</v>
      </c>
      <c r="AB28" s="281" t="s">
        <v>949</v>
      </c>
      <c r="AC28" s="292"/>
      <c r="AD28" s="292"/>
      <c r="AE28" s="292"/>
      <c r="AF28" s="280"/>
      <c r="AG28" s="374"/>
    </row>
    <row r="29" spans="1:33" ht="60" x14ac:dyDescent="0.25">
      <c r="A29" s="272" t="s">
        <v>368</v>
      </c>
      <c r="B29" s="273"/>
      <c r="C29" s="273"/>
      <c r="D29" s="273" t="s">
        <v>310</v>
      </c>
      <c r="E29" s="273" t="s">
        <v>1279</v>
      </c>
      <c r="F29" s="273"/>
      <c r="G29" s="273" t="s">
        <v>1280</v>
      </c>
      <c r="H29" s="273" t="s">
        <v>1281</v>
      </c>
      <c r="I29" s="273" t="s">
        <v>1027</v>
      </c>
      <c r="J29" s="273" t="s">
        <v>1014</v>
      </c>
      <c r="K29" s="291" t="s">
        <v>23</v>
      </c>
      <c r="L29" s="281" t="s">
        <v>3095</v>
      </c>
      <c r="M29" s="268" t="s">
        <v>950</v>
      </c>
      <c r="N29" s="273" t="s">
        <v>1277</v>
      </c>
      <c r="O29" s="282" t="s">
        <v>3085</v>
      </c>
      <c r="P29" s="273"/>
      <c r="Q29" s="268" t="s">
        <v>1014</v>
      </c>
      <c r="R29" s="281" t="s">
        <v>1014</v>
      </c>
      <c r="S29" s="281" t="s">
        <v>4</v>
      </c>
      <c r="T29" s="281" t="s">
        <v>3097</v>
      </c>
      <c r="U29" s="281" t="s">
        <v>3046</v>
      </c>
      <c r="V29" s="268" t="s">
        <v>1014</v>
      </c>
      <c r="W29" s="268" t="s">
        <v>1278</v>
      </c>
      <c r="X29" s="281" t="s">
        <v>949</v>
      </c>
      <c r="Y29" s="281" t="s">
        <v>949</v>
      </c>
      <c r="Z29" s="281" t="s">
        <v>949</v>
      </c>
      <c r="AA29" s="281" t="s">
        <v>949</v>
      </c>
      <c r="AB29" s="281" t="s">
        <v>949</v>
      </c>
      <c r="AC29" s="292"/>
      <c r="AD29" s="292"/>
      <c r="AE29" s="292"/>
      <c r="AF29" s="280"/>
      <c r="AG29" s="374"/>
    </row>
    <row r="30" spans="1:33" ht="240" x14ac:dyDescent="0.25">
      <c r="A30" s="272" t="s">
        <v>2116</v>
      </c>
      <c r="B30" s="273"/>
      <c r="C30" s="273"/>
      <c r="D30" s="273" t="s">
        <v>3093</v>
      </c>
      <c r="E30" s="273" t="s">
        <v>2073</v>
      </c>
      <c r="F30" s="273"/>
      <c r="G30" s="273" t="s">
        <v>2074</v>
      </c>
      <c r="H30" s="273" t="s">
        <v>3506</v>
      </c>
      <c r="I30" s="273" t="s">
        <v>940</v>
      </c>
      <c r="J30" s="273" t="s">
        <v>2075</v>
      </c>
      <c r="K30" s="291">
        <v>3</v>
      </c>
      <c r="L30" s="281" t="s">
        <v>3095</v>
      </c>
      <c r="M30" s="268" t="s">
        <v>950</v>
      </c>
      <c r="N30" s="273" t="s">
        <v>2076</v>
      </c>
      <c r="O30" s="282" t="s">
        <v>3098</v>
      </c>
      <c r="P30" s="273"/>
      <c r="Q30" s="281" t="s">
        <v>1838</v>
      </c>
      <c r="R30" s="281" t="s">
        <v>1014</v>
      </c>
      <c r="S30" s="281" t="s">
        <v>3100</v>
      </c>
      <c r="T30" s="281" t="s">
        <v>3099</v>
      </c>
      <c r="U30" s="281" t="s">
        <v>3046</v>
      </c>
      <c r="V30" s="268"/>
      <c r="W30" s="268"/>
      <c r="X30" s="281" t="s">
        <v>3101</v>
      </c>
      <c r="Y30" s="281" t="s">
        <v>3046</v>
      </c>
      <c r="Z30" s="281" t="s">
        <v>1838</v>
      </c>
      <c r="AA30" s="281" t="s">
        <v>1838</v>
      </c>
      <c r="AB30" s="281" t="s">
        <v>3102</v>
      </c>
      <c r="AC30" s="293" t="s">
        <v>3103</v>
      </c>
      <c r="AD30" s="292"/>
      <c r="AE30" s="292"/>
      <c r="AF30" s="280" t="s">
        <v>2077</v>
      </c>
      <c r="AG30" s="374"/>
    </row>
    <row r="31" spans="1:33" ht="225" x14ac:dyDescent="0.25">
      <c r="A31" s="272" t="s">
        <v>2117</v>
      </c>
      <c r="B31" s="273"/>
      <c r="C31" s="273"/>
      <c r="D31" s="273" t="s">
        <v>2078</v>
      </c>
      <c r="E31" s="273" t="s">
        <v>2079</v>
      </c>
      <c r="F31" s="273"/>
      <c r="G31" s="273" t="s">
        <v>3507</v>
      </c>
      <c r="H31" s="273" t="s">
        <v>3508</v>
      </c>
      <c r="I31" s="273" t="s">
        <v>1027</v>
      </c>
      <c r="J31" s="273" t="s">
        <v>2075</v>
      </c>
      <c r="K31" s="291">
        <v>3</v>
      </c>
      <c r="L31" s="273"/>
      <c r="M31" s="268" t="s">
        <v>923</v>
      </c>
      <c r="N31" s="273" t="s">
        <v>3495</v>
      </c>
      <c r="O31" s="282" t="s">
        <v>3098</v>
      </c>
      <c r="P31" s="273"/>
      <c r="Q31" s="281" t="s">
        <v>1838</v>
      </c>
      <c r="R31" s="281" t="s">
        <v>1014</v>
      </c>
      <c r="S31" s="281" t="s">
        <v>3100</v>
      </c>
      <c r="T31" s="281" t="s">
        <v>3099</v>
      </c>
      <c r="U31" s="281" t="s">
        <v>3046</v>
      </c>
      <c r="V31" s="268"/>
      <c r="W31" s="268"/>
      <c r="X31" s="281" t="s">
        <v>3101</v>
      </c>
      <c r="Y31" s="281" t="s">
        <v>3046</v>
      </c>
      <c r="Z31" s="281" t="s">
        <v>1838</v>
      </c>
      <c r="AA31" s="281" t="s">
        <v>1838</v>
      </c>
      <c r="AB31" s="281" t="s">
        <v>3102</v>
      </c>
      <c r="AC31" s="293" t="s">
        <v>3103</v>
      </c>
      <c r="AD31" s="292"/>
      <c r="AE31" s="292"/>
      <c r="AF31" s="280" t="s">
        <v>2080</v>
      </c>
      <c r="AG31" s="374"/>
    </row>
    <row r="32" spans="1:33" ht="225" x14ac:dyDescent="0.25">
      <c r="A32" s="272" t="s">
        <v>2118</v>
      </c>
      <c r="B32" s="273"/>
      <c r="C32" s="273"/>
      <c r="D32" s="273" t="s">
        <v>2081</v>
      </c>
      <c r="E32" s="273" t="s">
        <v>2073</v>
      </c>
      <c r="F32" s="273"/>
      <c r="G32" s="273" t="s">
        <v>3509</v>
      </c>
      <c r="H32" s="273" t="s">
        <v>3508</v>
      </c>
      <c r="I32" s="273" t="s">
        <v>940</v>
      </c>
      <c r="J32" s="273" t="s">
        <v>2075</v>
      </c>
      <c r="K32" s="291">
        <v>3</v>
      </c>
      <c r="L32" s="281" t="s">
        <v>3095</v>
      </c>
      <c r="M32" s="268" t="s">
        <v>950</v>
      </c>
      <c r="N32" s="273" t="s">
        <v>2082</v>
      </c>
      <c r="O32" s="282" t="s">
        <v>3098</v>
      </c>
      <c r="P32" s="273"/>
      <c r="Q32" s="281" t="s">
        <v>1838</v>
      </c>
      <c r="R32" s="281" t="s">
        <v>1014</v>
      </c>
      <c r="S32" s="281" t="s">
        <v>3100</v>
      </c>
      <c r="T32" s="281" t="s">
        <v>3099</v>
      </c>
      <c r="U32" s="281" t="s">
        <v>3046</v>
      </c>
      <c r="V32" s="268"/>
      <c r="W32" s="268"/>
      <c r="X32" s="281" t="s">
        <v>3101</v>
      </c>
      <c r="Y32" s="281" t="s">
        <v>3046</v>
      </c>
      <c r="Z32" s="281" t="s">
        <v>1838</v>
      </c>
      <c r="AA32" s="281" t="s">
        <v>1838</v>
      </c>
      <c r="AB32" s="281" t="s">
        <v>3102</v>
      </c>
      <c r="AC32" s="293" t="s">
        <v>3103</v>
      </c>
      <c r="AD32" s="292"/>
      <c r="AE32" s="292"/>
      <c r="AF32" s="280" t="s">
        <v>2083</v>
      </c>
      <c r="AG32" s="374"/>
    </row>
    <row r="33" spans="1:33" ht="240" x14ac:dyDescent="0.25">
      <c r="A33" s="272" t="s">
        <v>1566</v>
      </c>
      <c r="B33" s="273"/>
      <c r="C33" s="273"/>
      <c r="D33" s="273" t="s">
        <v>2084</v>
      </c>
      <c r="E33" s="273" t="s">
        <v>2085</v>
      </c>
      <c r="F33" s="273"/>
      <c r="G33" s="273" t="s">
        <v>2086</v>
      </c>
      <c r="H33" s="273" t="s">
        <v>3510</v>
      </c>
      <c r="I33" s="273" t="s">
        <v>2087</v>
      </c>
      <c r="J33" s="273" t="s">
        <v>2075</v>
      </c>
      <c r="K33" s="291">
        <v>3</v>
      </c>
      <c r="L33" s="281" t="s">
        <v>3095</v>
      </c>
      <c r="M33" s="268" t="s">
        <v>950</v>
      </c>
      <c r="N33" s="273" t="s">
        <v>2088</v>
      </c>
      <c r="O33" s="282" t="s">
        <v>3098</v>
      </c>
      <c r="P33" s="273"/>
      <c r="Q33" s="281" t="s">
        <v>1838</v>
      </c>
      <c r="R33" s="281" t="s">
        <v>1014</v>
      </c>
      <c r="S33" s="281" t="s">
        <v>3100</v>
      </c>
      <c r="T33" s="281" t="s">
        <v>3105</v>
      </c>
      <c r="U33" s="281" t="s">
        <v>3104</v>
      </c>
      <c r="V33" s="268"/>
      <c r="W33" s="268"/>
      <c r="X33" s="281" t="s">
        <v>3101</v>
      </c>
      <c r="Y33" s="281" t="s">
        <v>3046</v>
      </c>
      <c r="Z33" s="281" t="s">
        <v>1838</v>
      </c>
      <c r="AA33" s="281" t="s">
        <v>1838</v>
      </c>
      <c r="AB33" s="281" t="s">
        <v>3102</v>
      </c>
      <c r="AC33" s="292"/>
      <c r="AD33" s="292"/>
      <c r="AE33" s="292"/>
      <c r="AF33" s="280" t="s">
        <v>2089</v>
      </c>
      <c r="AG33" s="374"/>
    </row>
    <row r="34" spans="1:33" ht="165" x14ac:dyDescent="0.25">
      <c r="A34" s="272"/>
      <c r="B34" s="273"/>
      <c r="C34" s="273"/>
      <c r="D34" s="273" t="s">
        <v>2090</v>
      </c>
      <c r="E34" s="273"/>
      <c r="F34" s="273"/>
      <c r="G34" s="273" t="s">
        <v>2091</v>
      </c>
      <c r="H34" s="273" t="s">
        <v>3511</v>
      </c>
      <c r="I34" s="273" t="s">
        <v>2092</v>
      </c>
      <c r="J34" s="273" t="s">
        <v>2075</v>
      </c>
      <c r="K34" s="291">
        <v>3</v>
      </c>
      <c r="L34" s="281" t="s">
        <v>3095</v>
      </c>
      <c r="M34" s="268" t="s">
        <v>950</v>
      </c>
      <c r="N34" s="273" t="s">
        <v>2093</v>
      </c>
      <c r="O34" s="282" t="s">
        <v>3098</v>
      </c>
      <c r="P34" s="273"/>
      <c r="Q34" s="281" t="s">
        <v>1838</v>
      </c>
      <c r="R34" s="281" t="s">
        <v>1014</v>
      </c>
      <c r="S34" s="281" t="s">
        <v>3100</v>
      </c>
      <c r="T34" s="281" t="s">
        <v>3105</v>
      </c>
      <c r="U34" s="281" t="s">
        <v>3104</v>
      </c>
      <c r="V34" s="268"/>
      <c r="W34" s="268"/>
      <c r="X34" s="281" t="s">
        <v>3101</v>
      </c>
      <c r="Y34" s="281" t="s">
        <v>3046</v>
      </c>
      <c r="Z34" s="281" t="s">
        <v>1838</v>
      </c>
      <c r="AA34" s="281" t="s">
        <v>1838</v>
      </c>
      <c r="AB34" s="281" t="s">
        <v>3102</v>
      </c>
      <c r="AC34" s="292"/>
      <c r="AD34" s="292"/>
      <c r="AE34" s="292"/>
      <c r="AF34" s="280" t="s">
        <v>2094</v>
      </c>
      <c r="AG34" s="374"/>
    </row>
    <row r="35" spans="1:33" x14ac:dyDescent="0.25">
      <c r="A35" s="272" t="s">
        <v>228</v>
      </c>
      <c r="B35" s="273" t="s">
        <v>219</v>
      </c>
      <c r="C35" s="273"/>
      <c r="D35" s="273"/>
      <c r="E35" s="273"/>
      <c r="F35" s="273"/>
      <c r="G35" s="273"/>
      <c r="H35" s="273"/>
      <c r="I35" s="273"/>
      <c r="J35" s="273"/>
      <c r="K35" s="291"/>
      <c r="L35" s="273"/>
      <c r="M35" s="273"/>
      <c r="N35" s="273"/>
      <c r="O35" s="273"/>
      <c r="P35" s="273"/>
      <c r="Q35" s="273"/>
      <c r="R35" s="273"/>
      <c r="S35" s="273"/>
      <c r="T35" s="273"/>
      <c r="U35" s="273"/>
      <c r="V35" s="273"/>
      <c r="W35" s="273"/>
      <c r="X35" s="273"/>
      <c r="Y35" s="273"/>
      <c r="Z35" s="273"/>
      <c r="AA35" s="273"/>
      <c r="AB35" s="273"/>
      <c r="AC35" s="291"/>
      <c r="AD35" s="291"/>
      <c r="AE35" s="291"/>
      <c r="AF35" s="280"/>
      <c r="AG35" s="374"/>
    </row>
    <row r="36" spans="1:33" ht="120" x14ac:dyDescent="0.25">
      <c r="A36" s="272" t="s">
        <v>369</v>
      </c>
      <c r="B36" s="273"/>
      <c r="C36" s="273"/>
      <c r="D36" s="273" t="s">
        <v>322</v>
      </c>
      <c r="E36" s="273" t="s">
        <v>1091</v>
      </c>
      <c r="F36" s="273"/>
      <c r="G36" s="273" t="s">
        <v>1276</v>
      </c>
      <c r="H36" s="273" t="s">
        <v>3512</v>
      </c>
      <c r="I36" s="273" t="s">
        <v>1027</v>
      </c>
      <c r="J36" s="273" t="s">
        <v>1014</v>
      </c>
      <c r="K36" s="291">
        <v>4</v>
      </c>
      <c r="L36" s="281" t="s">
        <v>3095</v>
      </c>
      <c r="M36" s="268" t="s">
        <v>950</v>
      </c>
      <c r="N36" s="273" t="s">
        <v>2095</v>
      </c>
      <c r="O36" s="282" t="s">
        <v>3114</v>
      </c>
      <c r="P36" s="273"/>
      <c r="Q36" s="268" t="s">
        <v>1014</v>
      </c>
      <c r="R36" s="281" t="s">
        <v>1014</v>
      </c>
      <c r="S36" s="281" t="s">
        <v>4</v>
      </c>
      <c r="T36" s="281" t="s">
        <v>3097</v>
      </c>
      <c r="U36" s="281" t="s">
        <v>3046</v>
      </c>
      <c r="V36" s="268" t="s">
        <v>1014</v>
      </c>
      <c r="W36" s="268"/>
      <c r="X36" s="281" t="s">
        <v>949</v>
      </c>
      <c r="Y36" s="281" t="s">
        <v>949</v>
      </c>
      <c r="Z36" s="281" t="s">
        <v>949</v>
      </c>
      <c r="AA36" s="281" t="s">
        <v>949</v>
      </c>
      <c r="AB36" s="281" t="s">
        <v>949</v>
      </c>
      <c r="AC36" s="292"/>
      <c r="AD36" s="292"/>
      <c r="AE36" s="292"/>
      <c r="AF36" s="280"/>
      <c r="AG36" s="374"/>
    </row>
    <row r="37" spans="1:33" ht="105" x14ac:dyDescent="0.25">
      <c r="A37" s="272" t="s">
        <v>370</v>
      </c>
      <c r="B37" s="273"/>
      <c r="C37" s="273"/>
      <c r="D37" s="273" t="s">
        <v>310</v>
      </c>
      <c r="E37" s="273" t="s">
        <v>1279</v>
      </c>
      <c r="F37" s="273"/>
      <c r="G37" s="273" t="s">
        <v>3513</v>
      </c>
      <c r="H37" s="273" t="s">
        <v>3514</v>
      </c>
      <c r="I37" s="273" t="s">
        <v>1027</v>
      </c>
      <c r="J37" s="273" t="s">
        <v>1014</v>
      </c>
      <c r="K37" s="291" t="s">
        <v>23</v>
      </c>
      <c r="L37" s="281" t="s">
        <v>3095</v>
      </c>
      <c r="M37" s="268" t="s">
        <v>950</v>
      </c>
      <c r="N37" s="273" t="s">
        <v>1282</v>
      </c>
      <c r="O37" s="282" t="s">
        <v>3085</v>
      </c>
      <c r="P37" s="273"/>
      <c r="Q37" s="268" t="s">
        <v>1014</v>
      </c>
      <c r="R37" s="281" t="s">
        <v>1014</v>
      </c>
      <c r="S37" s="281" t="s">
        <v>4</v>
      </c>
      <c r="T37" s="281" t="s">
        <v>3097</v>
      </c>
      <c r="U37" s="281" t="s">
        <v>3046</v>
      </c>
      <c r="V37" s="268" t="s">
        <v>1014</v>
      </c>
      <c r="W37" s="268" t="s">
        <v>1283</v>
      </c>
      <c r="X37" s="281" t="s">
        <v>949</v>
      </c>
      <c r="Y37" s="281" t="s">
        <v>949</v>
      </c>
      <c r="Z37" s="281" t="s">
        <v>949</v>
      </c>
      <c r="AA37" s="281" t="s">
        <v>949</v>
      </c>
      <c r="AB37" s="281" t="s">
        <v>949</v>
      </c>
      <c r="AC37" s="292"/>
      <c r="AD37" s="292"/>
      <c r="AE37" s="292"/>
      <c r="AF37" s="280"/>
      <c r="AG37" s="374"/>
    </row>
    <row r="38" spans="1:33" ht="79.5" customHeight="1" x14ac:dyDescent="0.25">
      <c r="A38" s="272" t="s">
        <v>2119</v>
      </c>
      <c r="B38" s="273"/>
      <c r="C38" s="273"/>
      <c r="D38" s="273" t="s">
        <v>2081</v>
      </c>
      <c r="E38" s="273" t="s">
        <v>2096</v>
      </c>
      <c r="F38" s="273"/>
      <c r="G38" s="273" t="s">
        <v>2097</v>
      </c>
      <c r="H38" s="273" t="s">
        <v>2098</v>
      </c>
      <c r="I38" s="273" t="s">
        <v>1027</v>
      </c>
      <c r="J38" s="273" t="s">
        <v>1014</v>
      </c>
      <c r="K38" s="291">
        <v>4</v>
      </c>
      <c r="L38" s="281" t="s">
        <v>949</v>
      </c>
      <c r="M38" s="268" t="s">
        <v>950</v>
      </c>
      <c r="N38" s="273" t="s">
        <v>2095</v>
      </c>
      <c r="O38" s="282" t="s">
        <v>3106</v>
      </c>
      <c r="P38" s="273"/>
      <c r="Q38" s="281" t="s">
        <v>949</v>
      </c>
      <c r="R38" s="281" t="s">
        <v>949</v>
      </c>
      <c r="S38" s="281" t="s">
        <v>3107</v>
      </c>
      <c r="T38" s="281" t="s">
        <v>3108</v>
      </c>
      <c r="U38" s="281" t="s">
        <v>3109</v>
      </c>
      <c r="V38" s="268"/>
      <c r="W38" s="268"/>
      <c r="X38" s="281" t="s">
        <v>949</v>
      </c>
      <c r="Y38" s="281" t="s">
        <v>949</v>
      </c>
      <c r="Z38" s="281" t="s">
        <v>949</v>
      </c>
      <c r="AA38" s="281" t="s">
        <v>949</v>
      </c>
      <c r="AB38" s="281" t="s">
        <v>3110</v>
      </c>
      <c r="AC38" s="292"/>
      <c r="AD38" s="292"/>
      <c r="AE38" s="292"/>
      <c r="AF38" s="280" t="s">
        <v>2099</v>
      </c>
      <c r="AG38" s="374"/>
    </row>
    <row r="39" spans="1:33" ht="105" x14ac:dyDescent="0.25">
      <c r="A39" s="272" t="s">
        <v>1566</v>
      </c>
      <c r="B39" s="273"/>
      <c r="C39" s="273"/>
      <c r="D39" s="273" t="s">
        <v>2090</v>
      </c>
      <c r="E39" s="273"/>
      <c r="F39" s="273"/>
      <c r="G39" s="273" t="s">
        <v>3515</v>
      </c>
      <c r="H39" s="273" t="s">
        <v>3516</v>
      </c>
      <c r="I39" s="273" t="s">
        <v>2100</v>
      </c>
      <c r="J39" s="273" t="s">
        <v>1014</v>
      </c>
      <c r="K39" s="291">
        <v>4</v>
      </c>
      <c r="L39" s="281" t="s">
        <v>949</v>
      </c>
      <c r="M39" s="268" t="s">
        <v>950</v>
      </c>
      <c r="N39" s="273" t="s">
        <v>2093</v>
      </c>
      <c r="O39" s="282" t="s">
        <v>3106</v>
      </c>
      <c r="P39" s="273"/>
      <c r="Q39" s="281" t="s">
        <v>949</v>
      </c>
      <c r="R39" s="281" t="s">
        <v>949</v>
      </c>
      <c r="S39" s="281" t="s">
        <v>3107</v>
      </c>
      <c r="T39" s="281" t="s">
        <v>3111</v>
      </c>
      <c r="U39" s="281" t="s">
        <v>3109</v>
      </c>
      <c r="V39" s="268"/>
      <c r="W39" s="268"/>
      <c r="X39" s="281" t="s">
        <v>949</v>
      </c>
      <c r="Y39" s="281" t="s">
        <v>949</v>
      </c>
      <c r="Z39" s="281" t="s">
        <v>949</v>
      </c>
      <c r="AA39" s="281" t="s">
        <v>949</v>
      </c>
      <c r="AB39" s="281" t="s">
        <v>3112</v>
      </c>
      <c r="AC39" s="292"/>
      <c r="AD39" s="292"/>
      <c r="AE39" s="292"/>
      <c r="AF39" s="280" t="s">
        <v>2094</v>
      </c>
      <c r="AG39" s="374"/>
    </row>
    <row r="40" spans="1:33" x14ac:dyDescent="0.25">
      <c r="A40" s="272" t="s">
        <v>229</v>
      </c>
      <c r="B40" s="273" t="s">
        <v>220</v>
      </c>
      <c r="C40" s="273"/>
      <c r="D40" s="273"/>
      <c r="E40" s="273"/>
      <c r="F40" s="273"/>
      <c r="G40" s="273"/>
      <c r="H40" s="273"/>
      <c r="I40" s="273"/>
      <c r="J40" s="273"/>
      <c r="K40" s="291"/>
      <c r="L40" s="273"/>
      <c r="M40" s="273"/>
      <c r="N40" s="273"/>
      <c r="O40" s="273"/>
      <c r="P40" s="273"/>
      <c r="Q40" s="273"/>
      <c r="R40" s="273"/>
      <c r="S40" s="273"/>
      <c r="T40" s="273"/>
      <c r="U40" s="273"/>
      <c r="V40" s="273"/>
      <c r="W40" s="273"/>
      <c r="X40" s="273"/>
      <c r="Y40" s="273"/>
      <c r="Z40" s="273"/>
      <c r="AA40" s="273"/>
      <c r="AB40" s="273"/>
      <c r="AC40" s="291"/>
      <c r="AD40" s="291"/>
      <c r="AE40" s="291"/>
      <c r="AF40" s="280"/>
      <c r="AG40" s="374"/>
    </row>
    <row r="41" spans="1:33" ht="120" x14ac:dyDescent="0.25">
      <c r="A41" s="272" t="s">
        <v>371</v>
      </c>
      <c r="B41" s="273"/>
      <c r="C41" s="273"/>
      <c r="D41" s="273" t="s">
        <v>322</v>
      </c>
      <c r="E41" s="273" t="s">
        <v>1091</v>
      </c>
      <c r="F41" s="273"/>
      <c r="G41" s="273" t="s">
        <v>1276</v>
      </c>
      <c r="H41" s="273" t="s">
        <v>3512</v>
      </c>
      <c r="I41" s="273" t="s">
        <v>1027</v>
      </c>
      <c r="J41" s="273" t="s">
        <v>1014</v>
      </c>
      <c r="K41" s="291">
        <v>4</v>
      </c>
      <c r="L41" s="281" t="s">
        <v>3095</v>
      </c>
      <c r="M41" s="268" t="s">
        <v>950</v>
      </c>
      <c r="N41" s="273" t="s">
        <v>2095</v>
      </c>
      <c r="O41" s="282" t="s">
        <v>3113</v>
      </c>
      <c r="P41" s="273"/>
      <c r="Q41" s="268" t="s">
        <v>1014</v>
      </c>
      <c r="R41" s="281" t="s">
        <v>1014</v>
      </c>
      <c r="S41" s="281" t="s">
        <v>4</v>
      </c>
      <c r="T41" s="281" t="s">
        <v>3096</v>
      </c>
      <c r="U41" s="281" t="s">
        <v>3046</v>
      </c>
      <c r="V41" s="268" t="s">
        <v>1014</v>
      </c>
      <c r="W41" s="268"/>
      <c r="X41" s="281" t="s">
        <v>949</v>
      </c>
      <c r="Y41" s="281" t="s">
        <v>949</v>
      </c>
      <c r="Z41" s="281" t="s">
        <v>949</v>
      </c>
      <c r="AA41" s="281" t="s">
        <v>949</v>
      </c>
      <c r="AB41" s="281" t="s">
        <v>949</v>
      </c>
      <c r="AC41" s="292"/>
      <c r="AD41" s="292"/>
      <c r="AE41" s="292"/>
      <c r="AF41" s="280"/>
      <c r="AG41" s="374"/>
    </row>
    <row r="42" spans="1:33" ht="105" x14ac:dyDescent="0.25">
      <c r="A42" s="272" t="s">
        <v>372</v>
      </c>
      <c r="B42" s="273"/>
      <c r="C42" s="273"/>
      <c r="D42" s="273" t="s">
        <v>310</v>
      </c>
      <c r="E42" s="273" t="s">
        <v>1279</v>
      </c>
      <c r="F42" s="273"/>
      <c r="G42" s="273" t="s">
        <v>3513</v>
      </c>
      <c r="H42" s="273" t="s">
        <v>3514</v>
      </c>
      <c r="I42" s="273" t="s">
        <v>1027</v>
      </c>
      <c r="J42" s="273" t="s">
        <v>1014</v>
      </c>
      <c r="K42" s="291" t="s">
        <v>23</v>
      </c>
      <c r="L42" s="281" t="s">
        <v>3095</v>
      </c>
      <c r="M42" s="268" t="s">
        <v>950</v>
      </c>
      <c r="N42" s="273" t="s">
        <v>1282</v>
      </c>
      <c r="O42" s="282" t="s">
        <v>3085</v>
      </c>
      <c r="P42" s="273"/>
      <c r="Q42" s="268" t="s">
        <v>1014</v>
      </c>
      <c r="R42" s="281" t="s">
        <v>1014</v>
      </c>
      <c r="S42" s="281" t="s">
        <v>4</v>
      </c>
      <c r="T42" s="281" t="s">
        <v>3097</v>
      </c>
      <c r="U42" s="281" t="s">
        <v>3046</v>
      </c>
      <c r="V42" s="268" t="s">
        <v>1014</v>
      </c>
      <c r="W42" s="268" t="s">
        <v>1283</v>
      </c>
      <c r="X42" s="268"/>
      <c r="Y42" s="268"/>
      <c r="Z42" s="268"/>
      <c r="AA42" s="268"/>
      <c r="AB42" s="268"/>
      <c r="AC42" s="292"/>
      <c r="AD42" s="292"/>
      <c r="AE42" s="292"/>
      <c r="AF42" s="280"/>
      <c r="AG42" s="374"/>
    </row>
    <row r="43" spans="1:33" ht="75" x14ac:dyDescent="0.25">
      <c r="A43" s="272" t="s">
        <v>2120</v>
      </c>
      <c r="B43" s="273"/>
      <c r="C43" s="273"/>
      <c r="D43" s="273" t="s">
        <v>2081</v>
      </c>
      <c r="E43" s="273" t="s">
        <v>2096</v>
      </c>
      <c r="F43" s="273"/>
      <c r="G43" s="273" t="s">
        <v>2097</v>
      </c>
      <c r="H43" s="273" t="s">
        <v>2098</v>
      </c>
      <c r="I43" s="273" t="s">
        <v>1027</v>
      </c>
      <c r="J43" s="273" t="s">
        <v>1014</v>
      </c>
      <c r="K43" s="291">
        <v>4</v>
      </c>
      <c r="L43" s="281" t="s">
        <v>949</v>
      </c>
      <c r="M43" s="268" t="s">
        <v>950</v>
      </c>
      <c r="N43" s="273" t="s">
        <v>2095</v>
      </c>
      <c r="O43" s="282" t="s">
        <v>3106</v>
      </c>
      <c r="P43" s="273"/>
      <c r="Q43" s="281" t="s">
        <v>949</v>
      </c>
      <c r="R43" s="281" t="s">
        <v>949</v>
      </c>
      <c r="S43" s="281" t="s">
        <v>3107</v>
      </c>
      <c r="T43" s="281" t="s">
        <v>3111</v>
      </c>
      <c r="U43" s="281" t="s">
        <v>3109</v>
      </c>
      <c r="V43" s="268"/>
      <c r="W43" s="268"/>
      <c r="X43" s="281" t="s">
        <v>949</v>
      </c>
      <c r="Y43" s="281" t="s">
        <v>949</v>
      </c>
      <c r="Z43" s="281" t="s">
        <v>949</v>
      </c>
      <c r="AA43" s="281" t="s">
        <v>949</v>
      </c>
      <c r="AB43" s="281" t="s">
        <v>3112</v>
      </c>
      <c r="AC43" s="292"/>
      <c r="AD43" s="292"/>
      <c r="AE43" s="292"/>
      <c r="AF43" s="280" t="s">
        <v>2099</v>
      </c>
      <c r="AG43" s="374"/>
    </row>
    <row r="44" spans="1:33" ht="105" x14ac:dyDescent="0.25">
      <c r="A44" s="272" t="s">
        <v>1566</v>
      </c>
      <c r="B44" s="273"/>
      <c r="C44" s="273"/>
      <c r="D44" s="273" t="s">
        <v>2090</v>
      </c>
      <c r="E44" s="273"/>
      <c r="F44" s="273"/>
      <c r="G44" s="273" t="s">
        <v>3515</v>
      </c>
      <c r="H44" s="273" t="s">
        <v>3516</v>
      </c>
      <c r="I44" s="273" t="s">
        <v>2100</v>
      </c>
      <c r="J44" s="273" t="s">
        <v>1014</v>
      </c>
      <c r="K44" s="291">
        <v>4</v>
      </c>
      <c r="L44" s="281" t="s">
        <v>949</v>
      </c>
      <c r="M44" s="268" t="s">
        <v>950</v>
      </c>
      <c r="N44" s="273" t="s">
        <v>2093</v>
      </c>
      <c r="O44" s="282" t="s">
        <v>3106</v>
      </c>
      <c r="P44" s="273"/>
      <c r="Q44" s="281" t="s">
        <v>949</v>
      </c>
      <c r="R44" s="281" t="s">
        <v>949</v>
      </c>
      <c r="S44" s="281" t="s">
        <v>3107</v>
      </c>
      <c r="T44" s="281" t="s">
        <v>3111</v>
      </c>
      <c r="U44" s="281" t="s">
        <v>3109</v>
      </c>
      <c r="V44" s="268"/>
      <c r="W44" s="268"/>
      <c r="X44" s="281" t="s">
        <v>949</v>
      </c>
      <c r="Y44" s="281" t="s">
        <v>949</v>
      </c>
      <c r="Z44" s="281" t="s">
        <v>949</v>
      </c>
      <c r="AA44" s="281" t="s">
        <v>949</v>
      </c>
      <c r="AB44" s="281" t="s">
        <v>3112</v>
      </c>
      <c r="AC44" s="292"/>
      <c r="AD44" s="292"/>
      <c r="AE44" s="292"/>
      <c r="AF44" s="280" t="s">
        <v>2094</v>
      </c>
      <c r="AG44" s="374"/>
    </row>
    <row r="45" spans="1:33" x14ac:dyDescent="0.25">
      <c r="A45" s="272" t="s">
        <v>215</v>
      </c>
      <c r="B45" s="271" t="s">
        <v>213</v>
      </c>
      <c r="C45" s="273"/>
      <c r="D45" s="273"/>
      <c r="E45" s="273"/>
      <c r="F45" s="273"/>
      <c r="G45" s="273"/>
      <c r="H45" s="273"/>
      <c r="I45" s="273"/>
      <c r="J45" s="273"/>
      <c r="K45" s="291"/>
      <c r="L45" s="273"/>
      <c r="M45" s="273"/>
      <c r="N45" s="273"/>
      <c r="O45" s="273"/>
      <c r="P45" s="273"/>
      <c r="Q45" s="273"/>
      <c r="R45" s="273"/>
      <c r="S45" s="273"/>
      <c r="T45" s="273"/>
      <c r="U45" s="273"/>
      <c r="V45" s="273"/>
      <c r="W45" s="273"/>
      <c r="X45" s="273"/>
      <c r="Y45" s="273"/>
      <c r="Z45" s="273"/>
      <c r="AA45" s="273"/>
      <c r="AB45" s="273"/>
      <c r="AC45" s="291"/>
      <c r="AD45" s="291"/>
      <c r="AE45" s="291"/>
      <c r="AF45" s="280"/>
      <c r="AG45" s="374"/>
    </row>
    <row r="46" spans="1:33" x14ac:dyDescent="0.25">
      <c r="A46" s="272" t="s">
        <v>2121</v>
      </c>
      <c r="B46" s="273" t="s">
        <v>217</v>
      </c>
      <c r="C46" s="273"/>
      <c r="D46" s="273"/>
      <c r="E46" s="273"/>
      <c r="F46" s="273"/>
      <c r="G46" s="273"/>
      <c r="H46" s="273"/>
      <c r="I46" s="273"/>
      <c r="J46" s="273"/>
      <c r="K46" s="291"/>
      <c r="L46" s="273"/>
      <c r="M46" s="273"/>
      <c r="N46" s="273"/>
      <c r="O46" s="273"/>
      <c r="P46" s="273"/>
      <c r="Q46" s="273"/>
      <c r="R46" s="273"/>
      <c r="S46" s="273"/>
      <c r="T46" s="273"/>
      <c r="U46" s="273"/>
      <c r="V46" s="273"/>
      <c r="W46" s="273"/>
      <c r="X46" s="273"/>
      <c r="Y46" s="273"/>
      <c r="Z46" s="273"/>
      <c r="AA46" s="273"/>
      <c r="AB46" s="273"/>
      <c r="AC46" s="291"/>
      <c r="AD46" s="291"/>
      <c r="AE46" s="291"/>
      <c r="AF46" s="280"/>
      <c r="AG46" s="374"/>
    </row>
    <row r="47" spans="1:33" ht="45" x14ac:dyDescent="0.25">
      <c r="A47" s="272" t="s">
        <v>221</v>
      </c>
      <c r="B47" s="273" t="s">
        <v>2059</v>
      </c>
      <c r="C47" s="273"/>
      <c r="D47" s="273"/>
      <c r="E47" s="273"/>
      <c r="F47" s="273"/>
      <c r="G47" s="273"/>
      <c r="H47" s="273"/>
      <c r="I47" s="273"/>
      <c r="J47" s="273"/>
      <c r="K47" s="291"/>
      <c r="L47" s="273"/>
      <c r="M47" s="273"/>
      <c r="N47" s="273"/>
      <c r="O47" s="273"/>
      <c r="P47" s="273"/>
      <c r="Q47" s="273"/>
      <c r="R47" s="273"/>
      <c r="S47" s="273"/>
      <c r="T47" s="273"/>
      <c r="U47" s="273"/>
      <c r="V47" s="273"/>
      <c r="W47" s="273"/>
      <c r="X47" s="273"/>
      <c r="Y47" s="273"/>
      <c r="Z47" s="273"/>
      <c r="AA47" s="273"/>
      <c r="AB47" s="273"/>
      <c r="AC47" s="291"/>
      <c r="AD47" s="291"/>
      <c r="AE47" s="291"/>
      <c r="AF47" s="280"/>
      <c r="AG47" s="358"/>
    </row>
    <row r="48" spans="1:33" x14ac:dyDescent="0.25">
      <c r="A48" s="272" t="s">
        <v>2122</v>
      </c>
      <c r="B48" s="273"/>
      <c r="C48" s="273" t="s">
        <v>2060</v>
      </c>
      <c r="D48" s="273"/>
      <c r="E48" s="273"/>
      <c r="F48" s="273"/>
      <c r="G48" s="273"/>
      <c r="H48" s="273"/>
      <c r="I48" s="273"/>
      <c r="J48" s="273"/>
      <c r="K48" s="291"/>
      <c r="L48" s="273"/>
      <c r="M48" s="273"/>
      <c r="N48" s="273"/>
      <c r="O48" s="273"/>
      <c r="P48" s="273"/>
      <c r="Q48" s="273"/>
      <c r="R48" s="273"/>
      <c r="S48" s="273"/>
      <c r="T48" s="273"/>
      <c r="U48" s="273"/>
      <c r="V48" s="273"/>
      <c r="W48" s="273"/>
      <c r="X48" s="273"/>
      <c r="Y48" s="273"/>
      <c r="Z48" s="273"/>
      <c r="AA48" s="273"/>
      <c r="AB48" s="273"/>
      <c r="AC48" s="291"/>
      <c r="AD48" s="291"/>
      <c r="AE48" s="291"/>
      <c r="AF48" s="280"/>
      <c r="AG48" s="358"/>
    </row>
    <row r="49" spans="1:33" x14ac:dyDescent="0.25">
      <c r="A49" s="272" t="s">
        <v>2123</v>
      </c>
      <c r="B49" s="273"/>
      <c r="C49" s="273" t="s">
        <v>2067</v>
      </c>
      <c r="D49" s="273"/>
      <c r="E49" s="273"/>
      <c r="F49" s="273"/>
      <c r="G49" s="273"/>
      <c r="H49" s="273"/>
      <c r="I49" s="273"/>
      <c r="J49" s="273"/>
      <c r="K49" s="291"/>
      <c r="L49" s="273"/>
      <c r="M49" s="273"/>
      <c r="N49" s="273"/>
      <c r="O49" s="273"/>
      <c r="P49" s="273"/>
      <c r="Q49" s="273"/>
      <c r="R49" s="273"/>
      <c r="S49" s="273"/>
      <c r="T49" s="273"/>
      <c r="U49" s="273"/>
      <c r="V49" s="273"/>
      <c r="W49" s="273"/>
      <c r="X49" s="273"/>
      <c r="Y49" s="273"/>
      <c r="Z49" s="273"/>
      <c r="AA49" s="273"/>
      <c r="AB49" s="273"/>
      <c r="AC49" s="291"/>
      <c r="AD49" s="291"/>
      <c r="AE49" s="291"/>
      <c r="AF49" s="280"/>
      <c r="AG49" s="358"/>
    </row>
    <row r="50" spans="1:33" x14ac:dyDescent="0.25">
      <c r="A50" s="272" t="s">
        <v>2124</v>
      </c>
      <c r="B50" s="273"/>
      <c r="C50" s="273" t="s">
        <v>2068</v>
      </c>
      <c r="D50" s="273"/>
      <c r="E50" s="273"/>
      <c r="F50" s="273"/>
      <c r="G50" s="273"/>
      <c r="H50" s="273"/>
      <c r="I50" s="273"/>
      <c r="J50" s="273"/>
      <c r="K50" s="291"/>
      <c r="L50" s="273"/>
      <c r="M50" s="273"/>
      <c r="N50" s="273"/>
      <c r="O50" s="273"/>
      <c r="P50" s="273"/>
      <c r="Q50" s="273"/>
      <c r="R50" s="273"/>
      <c r="S50" s="273"/>
      <c r="T50" s="273"/>
      <c r="U50" s="273"/>
      <c r="V50" s="273"/>
      <c r="W50" s="273"/>
      <c r="X50" s="273"/>
      <c r="Y50" s="273"/>
      <c r="Z50" s="273"/>
      <c r="AA50" s="273"/>
      <c r="AB50" s="273"/>
      <c r="AC50" s="291"/>
      <c r="AD50" s="291"/>
      <c r="AE50" s="291"/>
      <c r="AF50" s="280"/>
      <c r="AG50" s="358"/>
    </row>
    <row r="51" spans="1:33" x14ac:dyDescent="0.25">
      <c r="A51" s="272" t="s">
        <v>2125</v>
      </c>
      <c r="B51" s="273"/>
      <c r="C51" s="273" t="s">
        <v>2069</v>
      </c>
      <c r="D51" s="273"/>
      <c r="E51" s="273"/>
      <c r="F51" s="273"/>
      <c r="G51" s="273"/>
      <c r="H51" s="273"/>
      <c r="I51" s="273"/>
      <c r="J51" s="273"/>
      <c r="K51" s="291"/>
      <c r="L51" s="273"/>
      <c r="M51" s="273"/>
      <c r="N51" s="273"/>
      <c r="O51" s="273"/>
      <c r="P51" s="273"/>
      <c r="Q51" s="273"/>
      <c r="R51" s="273"/>
      <c r="S51" s="273"/>
      <c r="T51" s="273"/>
      <c r="U51" s="273"/>
      <c r="V51" s="273"/>
      <c r="W51" s="273"/>
      <c r="X51" s="273"/>
      <c r="Y51" s="273"/>
      <c r="Z51" s="273"/>
      <c r="AA51" s="273"/>
      <c r="AB51" s="273"/>
      <c r="AC51" s="291"/>
      <c r="AD51" s="291"/>
      <c r="AE51" s="291"/>
      <c r="AF51" s="280"/>
      <c r="AG51" s="358"/>
    </row>
    <row r="52" spans="1:33" x14ac:dyDescent="0.25">
      <c r="A52" s="272" t="s">
        <v>2125</v>
      </c>
      <c r="B52" s="273"/>
      <c r="C52" s="273" t="s">
        <v>2070</v>
      </c>
      <c r="D52" s="273"/>
      <c r="E52" s="273"/>
      <c r="F52" s="273"/>
      <c r="G52" s="273"/>
      <c r="H52" s="273"/>
      <c r="I52" s="273"/>
      <c r="J52" s="273"/>
      <c r="K52" s="291"/>
      <c r="L52" s="273"/>
      <c r="M52" s="273"/>
      <c r="N52" s="273"/>
      <c r="O52" s="273"/>
      <c r="P52" s="273"/>
      <c r="Q52" s="273"/>
      <c r="R52" s="273"/>
      <c r="S52" s="273"/>
      <c r="T52" s="273"/>
      <c r="U52" s="273"/>
      <c r="V52" s="273"/>
      <c r="W52" s="273"/>
      <c r="X52" s="273"/>
      <c r="Y52" s="273"/>
      <c r="Z52" s="273"/>
      <c r="AA52" s="273"/>
      <c r="AB52" s="273"/>
      <c r="AC52" s="291"/>
      <c r="AD52" s="291"/>
      <c r="AE52" s="291"/>
      <c r="AF52" s="280"/>
      <c r="AG52" s="358"/>
    </row>
    <row r="53" spans="1:33" x14ac:dyDescent="0.25">
      <c r="A53" s="272" t="s">
        <v>222</v>
      </c>
      <c r="B53" s="273" t="s">
        <v>218</v>
      </c>
      <c r="C53" s="273"/>
      <c r="D53" s="273"/>
      <c r="E53" s="273"/>
      <c r="F53" s="273"/>
      <c r="G53" s="273"/>
      <c r="H53" s="273"/>
      <c r="I53" s="273"/>
      <c r="J53" s="273"/>
      <c r="K53" s="291"/>
      <c r="L53" s="273"/>
      <c r="M53" s="273"/>
      <c r="N53" s="273"/>
      <c r="O53" s="273"/>
      <c r="P53" s="273"/>
      <c r="Q53" s="273"/>
      <c r="R53" s="273"/>
      <c r="S53" s="273"/>
      <c r="T53" s="273"/>
      <c r="U53" s="273"/>
      <c r="V53" s="273"/>
      <c r="W53" s="273"/>
      <c r="X53" s="273"/>
      <c r="Y53" s="273"/>
      <c r="Z53" s="273"/>
      <c r="AA53" s="273"/>
      <c r="AB53" s="273"/>
      <c r="AC53" s="291"/>
      <c r="AD53" s="291"/>
      <c r="AE53" s="291"/>
      <c r="AF53" s="280"/>
      <c r="AG53" s="374"/>
    </row>
    <row r="54" spans="1:33" x14ac:dyDescent="0.25">
      <c r="A54" s="272" t="s">
        <v>223</v>
      </c>
      <c r="B54" s="273" t="s">
        <v>219</v>
      </c>
      <c r="C54" s="273"/>
      <c r="D54" s="273"/>
      <c r="E54" s="273"/>
      <c r="F54" s="273"/>
      <c r="G54" s="273"/>
      <c r="H54" s="273"/>
      <c r="I54" s="273"/>
      <c r="J54" s="273"/>
      <c r="K54" s="291"/>
      <c r="L54" s="273"/>
      <c r="M54" s="273"/>
      <c r="N54" s="273"/>
      <c r="O54" s="273"/>
      <c r="P54" s="273"/>
      <c r="Q54" s="273"/>
      <c r="R54" s="273"/>
      <c r="S54" s="273"/>
      <c r="T54" s="273"/>
      <c r="U54" s="273"/>
      <c r="V54" s="273"/>
      <c r="W54" s="273"/>
      <c r="X54" s="273"/>
      <c r="Y54" s="273"/>
      <c r="Z54" s="273"/>
      <c r="AA54" s="273"/>
      <c r="AB54" s="273"/>
      <c r="AC54" s="291"/>
      <c r="AD54" s="291"/>
      <c r="AE54" s="291"/>
      <c r="AF54" s="280"/>
      <c r="AG54" s="374"/>
    </row>
    <row r="55" spans="1:33" x14ac:dyDescent="0.25">
      <c r="A55" s="272" t="s">
        <v>224</v>
      </c>
      <c r="B55" s="273" t="s">
        <v>220</v>
      </c>
      <c r="C55" s="273"/>
      <c r="D55" s="273"/>
      <c r="E55" s="273"/>
      <c r="F55" s="273"/>
      <c r="G55" s="273"/>
      <c r="H55" s="273"/>
      <c r="I55" s="273"/>
      <c r="J55" s="273"/>
      <c r="K55" s="291"/>
      <c r="L55" s="273"/>
      <c r="M55" s="273"/>
      <c r="N55" s="273"/>
      <c r="O55" s="273"/>
      <c r="P55" s="273"/>
      <c r="Q55" s="273"/>
      <c r="R55" s="273"/>
      <c r="S55" s="273"/>
      <c r="T55" s="273"/>
      <c r="U55" s="273"/>
      <c r="V55" s="273"/>
      <c r="W55" s="273"/>
      <c r="X55" s="273"/>
      <c r="Y55" s="273"/>
      <c r="Z55" s="273"/>
      <c r="AA55" s="273"/>
      <c r="AB55" s="273"/>
      <c r="AC55" s="291"/>
      <c r="AD55" s="291"/>
      <c r="AE55" s="291"/>
      <c r="AF55" s="280"/>
      <c r="AG55" s="374"/>
    </row>
    <row r="56" spans="1:33" x14ac:dyDescent="0.25">
      <c r="A56" s="272" t="s">
        <v>225</v>
      </c>
      <c r="B56" s="268" t="s">
        <v>283</v>
      </c>
      <c r="C56" s="273"/>
      <c r="D56" s="273"/>
      <c r="E56" s="273"/>
      <c r="F56" s="273"/>
      <c r="G56" s="273"/>
      <c r="H56" s="273"/>
      <c r="I56" s="273"/>
      <c r="J56" s="273"/>
      <c r="K56" s="291"/>
      <c r="L56" s="273"/>
      <c r="M56" s="273"/>
      <c r="N56" s="273"/>
      <c r="O56" s="273"/>
      <c r="P56" s="273"/>
      <c r="Q56" s="273"/>
      <c r="R56" s="273"/>
      <c r="S56" s="273"/>
      <c r="T56" s="273"/>
      <c r="U56" s="273"/>
      <c r="V56" s="273"/>
      <c r="W56" s="273"/>
      <c r="X56" s="273"/>
      <c r="Y56" s="273"/>
      <c r="Z56" s="273"/>
      <c r="AA56" s="273"/>
      <c r="AB56" s="273"/>
      <c r="AC56" s="291"/>
      <c r="AD56" s="291"/>
      <c r="AE56" s="291"/>
      <c r="AF56" s="280"/>
      <c r="AG56" s="374"/>
    </row>
    <row r="57" spans="1:33" x14ac:dyDescent="0.25">
      <c r="A57" s="272" t="s">
        <v>230</v>
      </c>
      <c r="B57" s="273" t="s">
        <v>1284</v>
      </c>
      <c r="C57" s="273"/>
      <c r="D57" s="273"/>
      <c r="E57" s="273"/>
      <c r="F57" s="273"/>
      <c r="G57" s="273"/>
      <c r="H57" s="273"/>
      <c r="I57" s="273"/>
      <c r="J57" s="273"/>
      <c r="K57" s="291"/>
      <c r="L57" s="273"/>
      <c r="M57" s="273"/>
      <c r="N57" s="273"/>
      <c r="O57" s="273"/>
      <c r="P57" s="273"/>
      <c r="Q57" s="273"/>
      <c r="R57" s="273"/>
      <c r="S57" s="273"/>
      <c r="T57" s="273"/>
      <c r="U57" s="273"/>
      <c r="V57" s="273"/>
      <c r="W57" s="273"/>
      <c r="X57" s="273"/>
      <c r="Y57" s="273"/>
      <c r="Z57" s="273"/>
      <c r="AA57" s="273"/>
      <c r="AB57" s="273"/>
      <c r="AC57" s="291"/>
      <c r="AD57" s="291"/>
      <c r="AE57" s="291"/>
      <c r="AF57" s="280"/>
      <c r="AG57" s="374"/>
    </row>
    <row r="58" spans="1:33" ht="225" x14ac:dyDescent="0.25">
      <c r="A58" s="272" t="s">
        <v>373</v>
      </c>
      <c r="B58" s="273"/>
      <c r="C58" s="273"/>
      <c r="D58" s="273" t="s">
        <v>2214</v>
      </c>
      <c r="E58" s="273" t="s">
        <v>1285</v>
      </c>
      <c r="F58" s="273"/>
      <c r="G58" s="273" t="s">
        <v>1286</v>
      </c>
      <c r="H58" s="273" t="s">
        <v>2215</v>
      </c>
      <c r="I58" s="273" t="s">
        <v>1027</v>
      </c>
      <c r="J58" s="273" t="s">
        <v>1014</v>
      </c>
      <c r="K58" s="291" t="s">
        <v>23</v>
      </c>
      <c r="L58" s="281" t="s">
        <v>3095</v>
      </c>
      <c r="M58" s="268" t="s">
        <v>950</v>
      </c>
      <c r="N58" s="273" t="s">
        <v>2942</v>
      </c>
      <c r="O58" s="282" t="s">
        <v>3115</v>
      </c>
      <c r="P58" s="282" t="s">
        <v>1838</v>
      </c>
      <c r="Q58" s="281" t="s">
        <v>1838</v>
      </c>
      <c r="R58" s="281" t="s">
        <v>1838</v>
      </c>
      <c r="S58" s="281" t="s">
        <v>3100</v>
      </c>
      <c r="T58" s="281" t="s">
        <v>3116</v>
      </c>
      <c r="U58" s="281" t="s">
        <v>3046</v>
      </c>
      <c r="V58" s="281" t="s">
        <v>1838</v>
      </c>
      <c r="W58" s="268" t="s">
        <v>1288</v>
      </c>
      <c r="X58" s="281" t="s">
        <v>3117</v>
      </c>
      <c r="Y58" s="281" t="s">
        <v>3046</v>
      </c>
      <c r="Z58" s="281" t="s">
        <v>1838</v>
      </c>
      <c r="AA58" s="281" t="s">
        <v>1838</v>
      </c>
      <c r="AB58" s="281" t="s">
        <v>1838</v>
      </c>
      <c r="AC58" s="292"/>
      <c r="AD58" s="292"/>
      <c r="AE58" s="292"/>
      <c r="AF58" s="280"/>
      <c r="AG58" s="374"/>
    </row>
    <row r="59" spans="1:33" ht="75" x14ac:dyDescent="0.25">
      <c r="A59" s="272" t="s">
        <v>374</v>
      </c>
      <c r="B59" s="273"/>
      <c r="C59" s="273"/>
      <c r="D59" s="273" t="s">
        <v>2216</v>
      </c>
      <c r="E59" s="273" t="s">
        <v>2217</v>
      </c>
      <c r="F59" s="273"/>
      <c r="G59" s="273" t="s">
        <v>2218</v>
      </c>
      <c r="H59" s="273" t="s">
        <v>2219</v>
      </c>
      <c r="I59" s="273" t="s">
        <v>1027</v>
      </c>
      <c r="J59" s="273" t="s">
        <v>1014</v>
      </c>
      <c r="K59" s="291">
        <v>4</v>
      </c>
      <c r="L59" s="281" t="s">
        <v>3095</v>
      </c>
      <c r="M59" s="268" t="s">
        <v>923</v>
      </c>
      <c r="N59" s="273" t="s">
        <v>1291</v>
      </c>
      <c r="O59" s="282" t="s">
        <v>3118</v>
      </c>
      <c r="P59" s="282" t="s">
        <v>1838</v>
      </c>
      <c r="Q59" s="281" t="s">
        <v>1838</v>
      </c>
      <c r="R59" s="281" t="s">
        <v>1838</v>
      </c>
      <c r="S59" s="281" t="s">
        <v>4</v>
      </c>
      <c r="T59" s="282" t="s">
        <v>3119</v>
      </c>
      <c r="U59" s="281" t="s">
        <v>3046</v>
      </c>
      <c r="V59" s="281" t="s">
        <v>1838</v>
      </c>
      <c r="W59" s="268" t="s">
        <v>1288</v>
      </c>
      <c r="X59" s="281" t="s">
        <v>949</v>
      </c>
      <c r="Y59" s="281" t="s">
        <v>949</v>
      </c>
      <c r="Z59" s="281" t="s">
        <v>949</v>
      </c>
      <c r="AA59" s="281" t="s">
        <v>949</v>
      </c>
      <c r="AB59" s="281" t="s">
        <v>3110</v>
      </c>
      <c r="AC59" s="292"/>
      <c r="AD59" s="292"/>
      <c r="AE59" s="292"/>
      <c r="AF59" s="280"/>
      <c r="AG59" s="374"/>
    </row>
    <row r="60" spans="1:33" ht="255" x14ac:dyDescent="0.25">
      <c r="A60" s="272" t="s">
        <v>1566</v>
      </c>
      <c r="B60" s="273"/>
      <c r="C60" s="273"/>
      <c r="D60" s="283" t="s">
        <v>2220</v>
      </c>
      <c r="E60" s="273"/>
      <c r="F60" s="273"/>
      <c r="G60" s="273" t="s">
        <v>2221</v>
      </c>
      <c r="H60" s="273" t="s">
        <v>2215</v>
      </c>
      <c r="I60" s="273" t="s">
        <v>1027</v>
      </c>
      <c r="J60" s="273" t="s">
        <v>1014</v>
      </c>
      <c r="K60" s="291">
        <v>4</v>
      </c>
      <c r="L60" s="281" t="s">
        <v>3095</v>
      </c>
      <c r="M60" s="268" t="s">
        <v>950</v>
      </c>
      <c r="N60" s="273" t="s">
        <v>2943</v>
      </c>
      <c r="O60" s="282" t="s">
        <v>3120</v>
      </c>
      <c r="P60" s="282" t="s">
        <v>1838</v>
      </c>
      <c r="Q60" s="282" t="s">
        <v>1838</v>
      </c>
      <c r="R60" s="282" t="s">
        <v>949</v>
      </c>
      <c r="S60" s="282" t="s">
        <v>4</v>
      </c>
      <c r="T60" s="282" t="s">
        <v>3108</v>
      </c>
      <c r="U60" s="282" t="s">
        <v>3046</v>
      </c>
      <c r="V60" s="282" t="s">
        <v>1838</v>
      </c>
      <c r="W60" s="281" t="s">
        <v>1838</v>
      </c>
      <c r="X60" s="281" t="s">
        <v>949</v>
      </c>
      <c r="Y60" s="281" t="s">
        <v>949</v>
      </c>
      <c r="Z60" s="281" t="s">
        <v>949</v>
      </c>
      <c r="AA60" s="281" t="s">
        <v>949</v>
      </c>
      <c r="AB60" s="281" t="s">
        <v>1838</v>
      </c>
      <c r="AC60" s="292"/>
      <c r="AD60" s="292"/>
      <c r="AE60" s="292"/>
      <c r="AF60" s="280"/>
      <c r="AG60" s="374"/>
    </row>
    <row r="61" spans="1:33" ht="45" x14ac:dyDescent="0.25">
      <c r="A61" s="272"/>
      <c r="B61" s="273"/>
      <c r="C61" s="273"/>
      <c r="D61" s="283" t="s">
        <v>2222</v>
      </c>
      <c r="E61" s="273"/>
      <c r="F61" s="273"/>
      <c r="G61" s="273" t="s">
        <v>2944</v>
      </c>
      <c r="H61" s="273" t="s">
        <v>2945</v>
      </c>
      <c r="I61" s="273" t="s">
        <v>1027</v>
      </c>
      <c r="J61" s="273" t="s">
        <v>1014</v>
      </c>
      <c r="K61" s="291">
        <v>4</v>
      </c>
      <c r="L61" s="282" t="s">
        <v>3095</v>
      </c>
      <c r="M61" s="268" t="s">
        <v>923</v>
      </c>
      <c r="N61" s="273" t="s">
        <v>2946</v>
      </c>
      <c r="O61" s="282" t="s">
        <v>3121</v>
      </c>
      <c r="P61" s="282" t="s">
        <v>1838</v>
      </c>
      <c r="Q61" s="282" t="s">
        <v>1838</v>
      </c>
      <c r="R61" s="282" t="s">
        <v>1838</v>
      </c>
      <c r="S61" s="282" t="s">
        <v>3124</v>
      </c>
      <c r="T61" s="282" t="s">
        <v>3108</v>
      </c>
      <c r="U61" s="282" t="s">
        <v>3046</v>
      </c>
      <c r="V61" s="282" t="s">
        <v>1838</v>
      </c>
      <c r="W61" s="281" t="s">
        <v>1838</v>
      </c>
      <c r="X61" s="281" t="s">
        <v>949</v>
      </c>
      <c r="Y61" s="281" t="s">
        <v>949</v>
      </c>
      <c r="Z61" s="281" t="s">
        <v>949</v>
      </c>
      <c r="AA61" s="281" t="s">
        <v>949</v>
      </c>
      <c r="AB61" s="281" t="s">
        <v>1838</v>
      </c>
      <c r="AC61" s="292"/>
      <c r="AD61" s="292"/>
      <c r="AE61" s="292"/>
      <c r="AF61" s="280"/>
      <c r="AG61" s="374"/>
    </row>
    <row r="62" spans="1:33" x14ac:dyDescent="0.25">
      <c r="A62" s="272" t="s">
        <v>231</v>
      </c>
      <c r="B62" s="271" t="s">
        <v>1292</v>
      </c>
      <c r="C62" s="273"/>
      <c r="D62" s="273"/>
      <c r="E62" s="273"/>
      <c r="F62" s="273"/>
      <c r="G62" s="273"/>
      <c r="H62" s="273"/>
      <c r="I62" s="273"/>
      <c r="J62" s="273"/>
      <c r="K62" s="291"/>
      <c r="L62" s="273"/>
      <c r="M62" s="273"/>
      <c r="N62" s="273"/>
      <c r="O62" s="273"/>
      <c r="P62" s="273"/>
      <c r="Q62" s="273"/>
      <c r="R62" s="273"/>
      <c r="S62" s="273"/>
      <c r="T62" s="273"/>
      <c r="U62" s="273"/>
      <c r="V62" s="273"/>
      <c r="W62" s="273"/>
      <c r="X62" s="273"/>
      <c r="Y62" s="273"/>
      <c r="Z62" s="273"/>
      <c r="AA62" s="273"/>
      <c r="AB62" s="273"/>
      <c r="AC62" s="291"/>
      <c r="AD62" s="291"/>
      <c r="AE62" s="291"/>
      <c r="AF62" s="280"/>
      <c r="AG62" s="374"/>
    </row>
    <row r="63" spans="1:33" x14ac:dyDescent="0.25">
      <c r="A63" s="272" t="s">
        <v>274</v>
      </c>
      <c r="B63" s="268" t="s">
        <v>1293</v>
      </c>
      <c r="C63" s="273"/>
      <c r="D63" s="273"/>
      <c r="E63" s="273"/>
      <c r="F63" s="273"/>
      <c r="G63" s="273"/>
      <c r="H63" s="273"/>
      <c r="I63" s="273"/>
      <c r="J63" s="273"/>
      <c r="K63" s="291"/>
      <c r="L63" s="273"/>
      <c r="M63" s="273"/>
      <c r="N63" s="273"/>
      <c r="O63" s="273"/>
      <c r="P63" s="273"/>
      <c r="Q63" s="273"/>
      <c r="R63" s="273"/>
      <c r="S63" s="273"/>
      <c r="T63" s="273"/>
      <c r="U63" s="273"/>
      <c r="V63" s="273"/>
      <c r="W63" s="273"/>
      <c r="X63" s="273"/>
      <c r="Y63" s="273"/>
      <c r="Z63" s="273"/>
      <c r="AA63" s="273"/>
      <c r="AB63" s="273"/>
      <c r="AC63" s="291"/>
      <c r="AD63" s="291"/>
      <c r="AE63" s="291"/>
      <c r="AF63" s="280"/>
      <c r="AG63" s="374"/>
    </row>
    <row r="64" spans="1:33" ht="225" x14ac:dyDescent="0.25">
      <c r="A64" s="272" t="s">
        <v>375</v>
      </c>
      <c r="B64" s="273"/>
      <c r="C64" s="273"/>
      <c r="D64" s="273" t="s">
        <v>2214</v>
      </c>
      <c r="E64" s="273" t="s">
        <v>1285</v>
      </c>
      <c r="F64" s="273"/>
      <c r="G64" s="273" t="s">
        <v>1286</v>
      </c>
      <c r="H64" s="273" t="s">
        <v>2947</v>
      </c>
      <c r="I64" s="273" t="s">
        <v>1027</v>
      </c>
      <c r="J64" s="273" t="s">
        <v>1014</v>
      </c>
      <c r="K64" s="291" t="s">
        <v>23</v>
      </c>
      <c r="L64" s="282" t="s">
        <v>3095</v>
      </c>
      <c r="M64" s="268" t="s">
        <v>950</v>
      </c>
      <c r="N64" s="273" t="s">
        <v>2942</v>
      </c>
      <c r="O64" s="282" t="s">
        <v>3122</v>
      </c>
      <c r="P64" s="282" t="s">
        <v>3123</v>
      </c>
      <c r="Q64" s="282" t="s">
        <v>1838</v>
      </c>
      <c r="R64" s="282" t="s">
        <v>1838</v>
      </c>
      <c r="S64" s="282" t="s">
        <v>4</v>
      </c>
      <c r="T64" s="282" t="s">
        <v>3108</v>
      </c>
      <c r="U64" s="282" t="s">
        <v>3046</v>
      </c>
      <c r="V64" s="282" t="s">
        <v>1838</v>
      </c>
      <c r="W64" s="268" t="s">
        <v>1288</v>
      </c>
      <c r="X64" s="281" t="s">
        <v>949</v>
      </c>
      <c r="Y64" s="281" t="s">
        <v>949</v>
      </c>
      <c r="Z64" s="281" t="s">
        <v>949</v>
      </c>
      <c r="AA64" s="281" t="s">
        <v>949</v>
      </c>
      <c r="AB64" s="281" t="s">
        <v>3127</v>
      </c>
      <c r="AC64" s="292"/>
      <c r="AD64" s="292"/>
      <c r="AE64" s="292"/>
      <c r="AF64" s="280" t="s">
        <v>2948</v>
      </c>
      <c r="AG64" s="374"/>
    </row>
    <row r="65" spans="1:33" ht="75" x14ac:dyDescent="0.25">
      <c r="A65" s="272" t="s">
        <v>376</v>
      </c>
      <c r="B65" s="273"/>
      <c r="C65" s="273"/>
      <c r="D65" s="273" t="s">
        <v>2216</v>
      </c>
      <c r="E65" s="273" t="s">
        <v>2217</v>
      </c>
      <c r="F65" s="273"/>
      <c r="G65" s="273" t="s">
        <v>1289</v>
      </c>
      <c r="H65" s="273" t="s">
        <v>1290</v>
      </c>
      <c r="I65" s="273" t="s">
        <v>1027</v>
      </c>
      <c r="J65" s="273" t="s">
        <v>1014</v>
      </c>
      <c r="K65" s="291">
        <v>4</v>
      </c>
      <c r="L65" s="282" t="s">
        <v>3095</v>
      </c>
      <c r="M65" s="268" t="s">
        <v>950</v>
      </c>
      <c r="N65" s="273" t="s">
        <v>1291</v>
      </c>
      <c r="O65" s="282" t="s">
        <v>3125</v>
      </c>
      <c r="P65" s="282" t="s">
        <v>3123</v>
      </c>
      <c r="Q65" s="282" t="s">
        <v>1838</v>
      </c>
      <c r="R65" s="282" t="s">
        <v>1838</v>
      </c>
      <c r="S65" s="282" t="s">
        <v>4</v>
      </c>
      <c r="T65" s="282" t="s">
        <v>3108</v>
      </c>
      <c r="U65" s="282" t="s">
        <v>3046</v>
      </c>
      <c r="V65" s="282" t="s">
        <v>1838</v>
      </c>
      <c r="W65" s="268" t="s">
        <v>1288</v>
      </c>
      <c r="X65" s="281" t="s">
        <v>949</v>
      </c>
      <c r="Y65" s="281" t="s">
        <v>949</v>
      </c>
      <c r="Z65" s="281" t="s">
        <v>949</v>
      </c>
      <c r="AA65" s="281" t="s">
        <v>949</v>
      </c>
      <c r="AB65" s="281" t="s">
        <v>3110</v>
      </c>
      <c r="AC65" s="292"/>
      <c r="AD65" s="292"/>
      <c r="AE65" s="292"/>
      <c r="AF65" s="280" t="s">
        <v>2948</v>
      </c>
      <c r="AG65" s="374"/>
    </row>
    <row r="66" spans="1:33" ht="255" x14ac:dyDescent="0.25">
      <c r="A66" s="272" t="s">
        <v>1566</v>
      </c>
      <c r="B66" s="389"/>
      <c r="C66" s="273"/>
      <c r="D66" s="283" t="s">
        <v>2220</v>
      </c>
      <c r="E66" s="273"/>
      <c r="F66" s="273"/>
      <c r="G66" s="273" t="s">
        <v>2221</v>
      </c>
      <c r="H66" s="273" t="s">
        <v>2947</v>
      </c>
      <c r="I66" s="360"/>
      <c r="J66" s="360"/>
      <c r="K66" s="291">
        <v>4</v>
      </c>
      <c r="L66" s="282" t="s">
        <v>3095</v>
      </c>
      <c r="M66" s="268" t="s">
        <v>950</v>
      </c>
      <c r="N66" s="273" t="s">
        <v>2943</v>
      </c>
      <c r="O66" s="282" t="s">
        <v>3125</v>
      </c>
      <c r="P66" s="282" t="s">
        <v>3123</v>
      </c>
      <c r="Q66" s="282" t="s">
        <v>1838</v>
      </c>
      <c r="R66" s="282" t="s">
        <v>1838</v>
      </c>
      <c r="S66" s="282" t="s">
        <v>4</v>
      </c>
      <c r="T66" s="282" t="s">
        <v>3108</v>
      </c>
      <c r="U66" s="282" t="s">
        <v>3046</v>
      </c>
      <c r="V66" s="282" t="s">
        <v>1838</v>
      </c>
      <c r="W66" s="268"/>
      <c r="X66" s="281" t="s">
        <v>949</v>
      </c>
      <c r="Y66" s="281" t="s">
        <v>949</v>
      </c>
      <c r="Z66" s="281" t="s">
        <v>949</v>
      </c>
      <c r="AA66" s="281" t="s">
        <v>949</v>
      </c>
      <c r="AB66" s="281" t="s">
        <v>3127</v>
      </c>
      <c r="AC66" s="292"/>
      <c r="AD66" s="292"/>
      <c r="AE66" s="292"/>
      <c r="AF66" s="280"/>
      <c r="AG66" s="374" t="s">
        <v>3186</v>
      </c>
    </row>
    <row r="67" spans="1:33" ht="90" x14ac:dyDescent="0.25">
      <c r="A67" s="272"/>
      <c r="B67" s="389"/>
      <c r="C67" s="273"/>
      <c r="D67" s="283" t="s">
        <v>2222</v>
      </c>
      <c r="E67" s="273"/>
      <c r="F67" s="273"/>
      <c r="G67" s="273" t="s">
        <v>2214</v>
      </c>
      <c r="H67" s="273" t="s">
        <v>2949</v>
      </c>
      <c r="I67" s="360"/>
      <c r="J67" s="360"/>
      <c r="K67" s="291">
        <v>4</v>
      </c>
      <c r="L67" s="282" t="s">
        <v>3095</v>
      </c>
      <c r="M67" s="268" t="s">
        <v>950</v>
      </c>
      <c r="N67" s="273" t="s">
        <v>2946</v>
      </c>
      <c r="O67" s="282" t="s">
        <v>3126</v>
      </c>
      <c r="P67" s="282" t="s">
        <v>1838</v>
      </c>
      <c r="Q67" s="282" t="s">
        <v>1838</v>
      </c>
      <c r="R67" s="282" t="s">
        <v>1838</v>
      </c>
      <c r="S67" s="282" t="s">
        <v>4</v>
      </c>
      <c r="T67" s="282" t="s">
        <v>3108</v>
      </c>
      <c r="U67" s="282" t="s">
        <v>3046</v>
      </c>
      <c r="V67" s="282" t="s">
        <v>1838</v>
      </c>
      <c r="W67" s="282" t="s">
        <v>1838</v>
      </c>
      <c r="X67" s="281" t="s">
        <v>949</v>
      </c>
      <c r="Y67" s="281" t="s">
        <v>949</v>
      </c>
      <c r="Z67" s="281" t="s">
        <v>949</v>
      </c>
      <c r="AA67" s="281" t="s">
        <v>949</v>
      </c>
      <c r="AB67" s="281" t="s">
        <v>3127</v>
      </c>
      <c r="AC67" s="292"/>
      <c r="AD67" s="292"/>
      <c r="AE67" s="292"/>
      <c r="AF67" s="280"/>
      <c r="AG67" s="374" t="s">
        <v>3186</v>
      </c>
    </row>
    <row r="68" spans="1:33" x14ac:dyDescent="0.25">
      <c r="A68" s="272" t="s">
        <v>275</v>
      </c>
      <c r="B68" s="271" t="s">
        <v>1294</v>
      </c>
      <c r="C68" s="273"/>
      <c r="D68" s="273"/>
      <c r="E68" s="273"/>
      <c r="F68" s="273"/>
      <c r="G68" s="273"/>
      <c r="H68" s="273"/>
      <c r="I68" s="273"/>
      <c r="J68" s="273"/>
      <c r="K68" s="291"/>
      <c r="L68" s="273"/>
      <c r="M68" s="273"/>
      <c r="N68" s="273"/>
      <c r="O68" s="273"/>
      <c r="P68" s="273"/>
      <c r="Q68" s="273"/>
      <c r="R68" s="273"/>
      <c r="S68" s="273"/>
      <c r="T68" s="273"/>
      <c r="U68" s="273"/>
      <c r="V68" s="273"/>
      <c r="W68" s="273"/>
      <c r="X68" s="273"/>
      <c r="Y68" s="273"/>
      <c r="Z68" s="273"/>
      <c r="AA68" s="273"/>
      <c r="AB68" s="273"/>
      <c r="AC68" s="291"/>
      <c r="AD68" s="291"/>
      <c r="AE68" s="291"/>
      <c r="AF68" s="280"/>
      <c r="AG68" s="374"/>
    </row>
    <row r="69" spans="1:33" x14ac:dyDescent="0.25">
      <c r="A69" s="272" t="s">
        <v>232</v>
      </c>
      <c r="B69" s="273" t="s">
        <v>235</v>
      </c>
      <c r="C69" s="273"/>
      <c r="D69" s="273"/>
      <c r="E69" s="273"/>
      <c r="F69" s="273"/>
      <c r="G69" s="273"/>
      <c r="H69" s="273"/>
      <c r="I69" s="273"/>
      <c r="J69" s="273"/>
      <c r="K69" s="291"/>
      <c r="L69" s="273"/>
      <c r="M69" s="273"/>
      <c r="N69" s="273"/>
      <c r="O69" s="273"/>
      <c r="P69" s="273"/>
      <c r="Q69" s="273"/>
      <c r="R69" s="273"/>
      <c r="S69" s="273"/>
      <c r="T69" s="273"/>
      <c r="U69" s="273"/>
      <c r="V69" s="273"/>
      <c r="W69" s="273"/>
      <c r="X69" s="273"/>
      <c r="Y69" s="273"/>
      <c r="Z69" s="273"/>
      <c r="AA69" s="273"/>
      <c r="AB69" s="273"/>
      <c r="AC69" s="291"/>
      <c r="AD69" s="291"/>
      <c r="AE69" s="291"/>
      <c r="AF69" s="280"/>
      <c r="AG69" s="374"/>
    </row>
    <row r="70" spans="1:33" x14ac:dyDescent="0.25">
      <c r="A70" s="272" t="s">
        <v>233</v>
      </c>
      <c r="B70" s="273" t="s">
        <v>236</v>
      </c>
      <c r="C70" s="273"/>
      <c r="D70" s="273"/>
      <c r="E70" s="273"/>
      <c r="F70" s="273"/>
      <c r="G70" s="273"/>
      <c r="H70" s="273"/>
      <c r="I70" s="273"/>
      <c r="J70" s="273"/>
      <c r="K70" s="291"/>
      <c r="L70" s="273"/>
      <c r="M70" s="273"/>
      <c r="N70" s="273"/>
      <c r="O70" s="273"/>
      <c r="P70" s="273"/>
      <c r="Q70" s="273"/>
      <c r="R70" s="273"/>
      <c r="S70" s="273"/>
      <c r="T70" s="273"/>
      <c r="U70" s="273"/>
      <c r="V70" s="273"/>
      <c r="W70" s="273"/>
      <c r="X70" s="273"/>
      <c r="Y70" s="273"/>
      <c r="Z70" s="273"/>
      <c r="AA70" s="273"/>
      <c r="AB70" s="273"/>
      <c r="AC70" s="291"/>
      <c r="AD70" s="291"/>
      <c r="AE70" s="291"/>
      <c r="AF70" s="280"/>
      <c r="AG70" s="374"/>
    </row>
    <row r="71" spans="1:33" ht="90" x14ac:dyDescent="0.25">
      <c r="A71" s="272" t="s">
        <v>377</v>
      </c>
      <c r="B71" s="273"/>
      <c r="C71" s="273"/>
      <c r="D71" s="273" t="s">
        <v>141</v>
      </c>
      <c r="E71" s="273" t="s">
        <v>1299</v>
      </c>
      <c r="F71" s="273"/>
      <c r="G71" s="273" t="s">
        <v>1295</v>
      </c>
      <c r="H71" s="273" t="s">
        <v>2950</v>
      </c>
      <c r="I71" s="273" t="s">
        <v>1027</v>
      </c>
      <c r="J71" s="273" t="s">
        <v>1014</v>
      </c>
      <c r="K71" s="291" t="s">
        <v>23</v>
      </c>
      <c r="L71" s="282" t="s">
        <v>3095</v>
      </c>
      <c r="M71" s="268" t="s">
        <v>950</v>
      </c>
      <c r="N71" s="273" t="s">
        <v>2951</v>
      </c>
      <c r="O71" s="282" t="s">
        <v>3126</v>
      </c>
      <c r="P71" s="282" t="s">
        <v>1838</v>
      </c>
      <c r="Q71" s="282" t="s">
        <v>1838</v>
      </c>
      <c r="R71" s="282" t="s">
        <v>1838</v>
      </c>
      <c r="S71" s="282" t="s">
        <v>4</v>
      </c>
      <c r="T71" s="282" t="s">
        <v>3108</v>
      </c>
      <c r="U71" s="282" t="s">
        <v>3046</v>
      </c>
      <c r="V71" s="282" t="s">
        <v>1838</v>
      </c>
      <c r="W71" s="268" t="s">
        <v>1074</v>
      </c>
      <c r="X71" s="281" t="s">
        <v>949</v>
      </c>
      <c r="Y71" s="281" t="s">
        <v>949</v>
      </c>
      <c r="Z71" s="281" t="s">
        <v>949</v>
      </c>
      <c r="AA71" s="281" t="s">
        <v>949</v>
      </c>
      <c r="AB71" s="281" t="s">
        <v>3127</v>
      </c>
      <c r="AC71" s="292"/>
      <c r="AD71" s="292"/>
      <c r="AE71" s="292"/>
      <c r="AF71" s="280" t="s">
        <v>1297</v>
      </c>
      <c r="AG71" s="374"/>
    </row>
    <row r="72" spans="1:33" ht="165" x14ac:dyDescent="0.25">
      <c r="A72" s="272" t="s">
        <v>378</v>
      </c>
      <c r="B72" s="273"/>
      <c r="C72" s="273"/>
      <c r="D72" s="273" t="s">
        <v>142</v>
      </c>
      <c r="E72" s="273" t="s">
        <v>2224</v>
      </c>
      <c r="F72" s="273"/>
      <c r="G72" s="273" t="s">
        <v>1298</v>
      </c>
      <c r="H72" s="273" t="s">
        <v>2225</v>
      </c>
      <c r="I72" s="273" t="s">
        <v>1027</v>
      </c>
      <c r="J72" s="273" t="s">
        <v>1014</v>
      </c>
      <c r="K72" s="291">
        <v>4</v>
      </c>
      <c r="L72" s="282" t="s">
        <v>949</v>
      </c>
      <c r="M72" s="273"/>
      <c r="N72" s="273" t="s">
        <v>2952</v>
      </c>
      <c r="O72" s="282" t="s">
        <v>3128</v>
      </c>
      <c r="P72" s="282" t="s">
        <v>949</v>
      </c>
      <c r="Q72" s="282" t="s">
        <v>949</v>
      </c>
      <c r="R72" s="282" t="s">
        <v>949</v>
      </c>
      <c r="S72" s="282" t="s">
        <v>3129</v>
      </c>
      <c r="T72" s="282" t="s">
        <v>3108</v>
      </c>
      <c r="U72" s="282" t="s">
        <v>3109</v>
      </c>
      <c r="V72" s="282" t="s">
        <v>1838</v>
      </c>
      <c r="W72" s="282" t="s">
        <v>1838</v>
      </c>
      <c r="X72" s="281" t="s">
        <v>949</v>
      </c>
      <c r="Y72" s="281" t="s">
        <v>949</v>
      </c>
      <c r="Z72" s="281" t="s">
        <v>949</v>
      </c>
      <c r="AA72" s="281" t="s">
        <v>949</v>
      </c>
      <c r="AB72" s="281" t="s">
        <v>3110</v>
      </c>
      <c r="AC72" s="291"/>
      <c r="AD72" s="291"/>
      <c r="AE72" s="291"/>
      <c r="AF72" s="280"/>
      <c r="AG72" s="374"/>
    </row>
    <row r="73" spans="1:33" ht="90" x14ac:dyDescent="0.25">
      <c r="A73" s="272" t="s">
        <v>1566</v>
      </c>
      <c r="B73" s="273"/>
      <c r="C73" s="273"/>
      <c r="D73" s="273" t="s">
        <v>2226</v>
      </c>
      <c r="E73" s="273"/>
      <c r="F73" s="273"/>
      <c r="G73" s="273" t="s">
        <v>1295</v>
      </c>
      <c r="H73" s="273" t="s">
        <v>2950</v>
      </c>
      <c r="I73" s="273" t="s">
        <v>1027</v>
      </c>
      <c r="J73" s="273" t="s">
        <v>1014</v>
      </c>
      <c r="K73" s="291">
        <v>4</v>
      </c>
      <c r="L73" s="282" t="s">
        <v>3095</v>
      </c>
      <c r="M73" s="268" t="s">
        <v>950</v>
      </c>
      <c r="N73" s="273" t="s">
        <v>2951</v>
      </c>
      <c r="O73" s="282" t="s">
        <v>3126</v>
      </c>
      <c r="P73" s="282" t="s">
        <v>1838</v>
      </c>
      <c r="Q73" s="282" t="s">
        <v>1838</v>
      </c>
      <c r="R73" s="282" t="s">
        <v>1838</v>
      </c>
      <c r="S73" s="282" t="s">
        <v>4</v>
      </c>
      <c r="T73" s="282" t="s">
        <v>3108</v>
      </c>
      <c r="U73" s="282" t="s">
        <v>3046</v>
      </c>
      <c r="V73" s="282" t="s">
        <v>1838</v>
      </c>
      <c r="W73" s="282" t="s">
        <v>1838</v>
      </c>
      <c r="X73" s="281" t="s">
        <v>949</v>
      </c>
      <c r="Y73" s="281" t="s">
        <v>949</v>
      </c>
      <c r="Z73" s="281" t="s">
        <v>949</v>
      </c>
      <c r="AA73" s="281" t="s">
        <v>949</v>
      </c>
      <c r="AB73" s="282" t="s">
        <v>3130</v>
      </c>
      <c r="AC73" s="291"/>
      <c r="AD73" s="291"/>
      <c r="AE73" s="291"/>
      <c r="AF73" s="280"/>
      <c r="AG73" s="374"/>
    </row>
    <row r="74" spans="1:33" ht="90" x14ac:dyDescent="0.25">
      <c r="A74" s="272"/>
      <c r="B74" s="273"/>
      <c r="C74" s="273"/>
      <c r="D74" s="273" t="s">
        <v>2227</v>
      </c>
      <c r="E74" s="273"/>
      <c r="F74" s="273"/>
      <c r="G74" s="273" t="s">
        <v>1295</v>
      </c>
      <c r="H74" s="273" t="s">
        <v>2223</v>
      </c>
      <c r="I74" s="273" t="s">
        <v>1027</v>
      </c>
      <c r="J74" s="273" t="s">
        <v>1014</v>
      </c>
      <c r="K74" s="291">
        <v>4</v>
      </c>
      <c r="L74" s="282" t="s">
        <v>3095</v>
      </c>
      <c r="M74" s="268" t="s">
        <v>950</v>
      </c>
      <c r="N74" s="273" t="s">
        <v>1296</v>
      </c>
      <c r="O74" s="282" t="s">
        <v>3126</v>
      </c>
      <c r="P74" s="282" t="s">
        <v>1838</v>
      </c>
      <c r="Q74" s="282" t="s">
        <v>1838</v>
      </c>
      <c r="R74" s="282" t="s">
        <v>1838</v>
      </c>
      <c r="S74" s="282" t="s">
        <v>4</v>
      </c>
      <c r="T74" s="282" t="s">
        <v>3108</v>
      </c>
      <c r="U74" s="282" t="s">
        <v>3046</v>
      </c>
      <c r="V74" s="282" t="s">
        <v>1838</v>
      </c>
      <c r="W74" s="282" t="s">
        <v>1838</v>
      </c>
      <c r="X74" s="281" t="s">
        <v>949</v>
      </c>
      <c r="Y74" s="281" t="s">
        <v>949</v>
      </c>
      <c r="Z74" s="281" t="s">
        <v>949</v>
      </c>
      <c r="AA74" s="281" t="s">
        <v>949</v>
      </c>
      <c r="AB74" s="282" t="s">
        <v>3130</v>
      </c>
      <c r="AC74" s="291"/>
      <c r="AD74" s="291"/>
      <c r="AE74" s="291"/>
      <c r="AF74" s="280"/>
      <c r="AG74" s="374"/>
    </row>
    <row r="75" spans="1:33" x14ac:dyDescent="0.25">
      <c r="A75" s="272" t="s">
        <v>234</v>
      </c>
      <c r="B75" s="271" t="s">
        <v>237</v>
      </c>
      <c r="C75" s="273"/>
      <c r="D75" s="273"/>
      <c r="E75" s="273"/>
      <c r="F75" s="273"/>
      <c r="G75" s="273"/>
      <c r="H75" s="273"/>
      <c r="I75" s="273"/>
      <c r="J75" s="273"/>
      <c r="K75" s="291"/>
      <c r="L75" s="273"/>
      <c r="M75" s="273"/>
      <c r="N75" s="273"/>
      <c r="O75" s="273"/>
      <c r="P75" s="273"/>
      <c r="Q75" s="273"/>
      <c r="R75" s="273"/>
      <c r="S75" s="273"/>
      <c r="T75" s="273"/>
      <c r="U75" s="273"/>
      <c r="V75" s="273"/>
      <c r="W75" s="273"/>
      <c r="X75" s="273"/>
      <c r="Y75" s="273"/>
      <c r="Z75" s="273"/>
      <c r="AA75" s="273"/>
      <c r="AB75" s="273"/>
      <c r="AC75" s="291"/>
      <c r="AD75" s="291"/>
      <c r="AE75" s="291"/>
      <c r="AF75" s="280"/>
      <c r="AG75" s="374"/>
    </row>
    <row r="76" spans="1:33" x14ac:dyDescent="0.25">
      <c r="A76" s="272" t="s">
        <v>238</v>
      </c>
      <c r="B76" s="273" t="s">
        <v>216</v>
      </c>
      <c r="C76" s="273"/>
      <c r="D76" s="273"/>
      <c r="E76" s="273"/>
      <c r="F76" s="273"/>
      <c r="G76" s="273"/>
      <c r="H76" s="273"/>
      <c r="I76" s="273"/>
      <c r="J76" s="273"/>
      <c r="K76" s="291"/>
      <c r="L76" s="273"/>
      <c r="M76" s="273"/>
      <c r="N76" s="273"/>
      <c r="O76" s="273"/>
      <c r="P76" s="273"/>
      <c r="Q76" s="273"/>
      <c r="R76" s="273"/>
      <c r="S76" s="273"/>
      <c r="T76" s="273"/>
      <c r="U76" s="273"/>
      <c r="V76" s="273"/>
      <c r="W76" s="273"/>
      <c r="X76" s="273"/>
      <c r="Y76" s="273"/>
      <c r="Z76" s="273"/>
      <c r="AA76" s="273"/>
      <c r="AB76" s="273"/>
      <c r="AC76" s="291"/>
      <c r="AD76" s="291"/>
      <c r="AE76" s="291"/>
      <c r="AF76" s="280"/>
      <c r="AG76" s="374"/>
    </row>
    <row r="77" spans="1:33" x14ac:dyDescent="0.25">
      <c r="A77" s="272" t="s">
        <v>239</v>
      </c>
      <c r="B77" s="273" t="s">
        <v>276</v>
      </c>
      <c r="C77" s="273"/>
      <c r="D77" s="273"/>
      <c r="E77" s="273"/>
      <c r="F77" s="273"/>
      <c r="G77" s="273"/>
      <c r="H77" s="273"/>
      <c r="I77" s="273"/>
      <c r="J77" s="273"/>
      <c r="K77" s="291"/>
      <c r="L77" s="273"/>
      <c r="M77" s="273"/>
      <c r="N77" s="273"/>
      <c r="O77" s="273"/>
      <c r="P77" s="273"/>
      <c r="Q77" s="273"/>
      <c r="R77" s="273"/>
      <c r="S77" s="273"/>
      <c r="T77" s="273"/>
      <c r="U77" s="273"/>
      <c r="V77" s="273"/>
      <c r="W77" s="273"/>
      <c r="X77" s="273"/>
      <c r="Y77" s="273"/>
      <c r="Z77" s="273"/>
      <c r="AA77" s="273"/>
      <c r="AB77" s="273"/>
      <c r="AC77" s="291"/>
      <c r="AD77" s="291"/>
      <c r="AE77" s="291"/>
      <c r="AF77" s="280"/>
      <c r="AG77" s="374"/>
    </row>
    <row r="78" spans="1:33" ht="120" x14ac:dyDescent="0.25">
      <c r="A78" s="272" t="s">
        <v>379</v>
      </c>
      <c r="B78" s="273"/>
      <c r="C78" s="273"/>
      <c r="D78" s="273" t="s">
        <v>2228</v>
      </c>
      <c r="E78" s="273" t="s">
        <v>2229</v>
      </c>
      <c r="F78" s="273"/>
      <c r="G78" s="273" t="s">
        <v>2953</v>
      </c>
      <c r="H78" s="273" t="s">
        <v>2954</v>
      </c>
      <c r="I78" s="273" t="s">
        <v>2230</v>
      </c>
      <c r="J78" s="273" t="s">
        <v>1014</v>
      </c>
      <c r="K78" s="291">
        <v>2</v>
      </c>
      <c r="L78" s="282" t="s">
        <v>949</v>
      </c>
      <c r="M78" s="273"/>
      <c r="N78" s="268" t="s">
        <v>2955</v>
      </c>
      <c r="O78" s="282" t="s">
        <v>3128</v>
      </c>
      <c r="P78" s="282" t="s">
        <v>949</v>
      </c>
      <c r="Q78" s="282" t="s">
        <v>949</v>
      </c>
      <c r="R78" s="282" t="s">
        <v>949</v>
      </c>
      <c r="S78" s="282" t="s">
        <v>3129</v>
      </c>
      <c r="T78" s="282" t="s">
        <v>3108</v>
      </c>
      <c r="U78" s="282" t="s">
        <v>3109</v>
      </c>
      <c r="V78" s="282" t="s">
        <v>1838</v>
      </c>
      <c r="W78" s="282" t="s">
        <v>1838</v>
      </c>
      <c r="X78" s="281" t="s">
        <v>949</v>
      </c>
      <c r="Y78" s="281" t="s">
        <v>949</v>
      </c>
      <c r="Z78" s="281" t="s">
        <v>949</v>
      </c>
      <c r="AA78" s="281" t="s">
        <v>949</v>
      </c>
      <c r="AB78" s="281" t="s">
        <v>3110</v>
      </c>
      <c r="AC78" s="291"/>
      <c r="AD78" s="291"/>
      <c r="AE78" s="291"/>
      <c r="AF78" s="280"/>
      <c r="AG78" s="374"/>
    </row>
    <row r="79" spans="1:33" s="162" customFormat="1" ht="75" x14ac:dyDescent="0.25">
      <c r="A79" s="284" t="s">
        <v>1566</v>
      </c>
      <c r="B79" s="285"/>
      <c r="C79" s="285"/>
      <c r="D79" s="285" t="s">
        <v>2231</v>
      </c>
      <c r="E79" s="285"/>
      <c r="F79" s="285"/>
      <c r="G79" s="273" t="s">
        <v>2956</v>
      </c>
      <c r="H79" s="273" t="s">
        <v>2957</v>
      </c>
      <c r="I79" s="273" t="s">
        <v>1027</v>
      </c>
      <c r="J79" s="273" t="s">
        <v>1014</v>
      </c>
      <c r="K79" s="294">
        <v>4</v>
      </c>
      <c r="L79" s="282" t="s">
        <v>949</v>
      </c>
      <c r="M79" s="285"/>
      <c r="N79" s="268" t="s">
        <v>2955</v>
      </c>
      <c r="O79" s="282" t="s">
        <v>3128</v>
      </c>
      <c r="P79" s="282" t="s">
        <v>949</v>
      </c>
      <c r="Q79" s="282" t="s">
        <v>949</v>
      </c>
      <c r="R79" s="282" t="s">
        <v>949</v>
      </c>
      <c r="S79" s="282" t="s">
        <v>3129</v>
      </c>
      <c r="T79" s="282" t="s">
        <v>3108</v>
      </c>
      <c r="U79" s="282" t="s">
        <v>3109</v>
      </c>
      <c r="V79" s="282" t="s">
        <v>1838</v>
      </c>
      <c r="W79" s="282" t="s">
        <v>1838</v>
      </c>
      <c r="X79" s="281" t="s">
        <v>949</v>
      </c>
      <c r="Y79" s="281" t="s">
        <v>949</v>
      </c>
      <c r="Z79" s="281" t="s">
        <v>949</v>
      </c>
      <c r="AA79" s="281" t="s">
        <v>949</v>
      </c>
      <c r="AB79" s="281" t="s">
        <v>3110</v>
      </c>
      <c r="AC79" s="294"/>
      <c r="AD79" s="294"/>
      <c r="AE79" s="294"/>
      <c r="AF79" s="286"/>
      <c r="AG79" s="384"/>
    </row>
    <row r="80" spans="1:33" x14ac:dyDescent="0.25">
      <c r="A80" s="272" t="s">
        <v>240</v>
      </c>
      <c r="B80" s="273" t="s">
        <v>243</v>
      </c>
      <c r="C80" s="273"/>
      <c r="D80" s="273"/>
      <c r="E80" s="273"/>
      <c r="F80" s="273"/>
      <c r="G80" s="273"/>
      <c r="H80" s="273"/>
      <c r="I80" s="273"/>
      <c r="J80" s="273"/>
      <c r="K80" s="291"/>
      <c r="L80" s="273"/>
      <c r="M80" s="273"/>
      <c r="N80" s="273"/>
      <c r="O80" s="273"/>
      <c r="P80" s="273"/>
      <c r="Q80" s="273"/>
      <c r="R80" s="273"/>
      <c r="S80" s="273"/>
      <c r="T80" s="273"/>
      <c r="U80" s="273"/>
      <c r="V80" s="273"/>
      <c r="W80" s="273"/>
      <c r="X80" s="273"/>
      <c r="Y80" s="273"/>
      <c r="Z80" s="273"/>
      <c r="AA80" s="273"/>
      <c r="AB80" s="273"/>
      <c r="AC80" s="291"/>
      <c r="AD80" s="291"/>
      <c r="AE80" s="291"/>
      <c r="AF80" s="280"/>
      <c r="AG80" s="374"/>
    </row>
    <row r="81" spans="1:33" ht="45" x14ac:dyDescent="0.25">
      <c r="A81" s="272" t="s">
        <v>241</v>
      </c>
      <c r="B81" s="273" t="s">
        <v>2958</v>
      </c>
      <c r="C81" s="273"/>
      <c r="D81" s="273"/>
      <c r="E81" s="273"/>
      <c r="F81" s="273"/>
      <c r="G81" s="273"/>
      <c r="H81" s="273"/>
      <c r="I81" s="273"/>
      <c r="J81" s="273"/>
      <c r="K81" s="291"/>
      <c r="L81" s="273"/>
      <c r="M81" s="273"/>
      <c r="N81" s="273"/>
      <c r="O81" s="273"/>
      <c r="P81" s="273"/>
      <c r="Q81" s="273"/>
      <c r="R81" s="273"/>
      <c r="S81" s="273"/>
      <c r="T81" s="273"/>
      <c r="U81" s="273"/>
      <c r="V81" s="273"/>
      <c r="W81" s="273"/>
      <c r="X81" s="273"/>
      <c r="Y81" s="273"/>
      <c r="Z81" s="273"/>
      <c r="AA81" s="273"/>
      <c r="AB81" s="273"/>
      <c r="AC81" s="291"/>
      <c r="AD81" s="291"/>
      <c r="AE81" s="291"/>
      <c r="AF81" s="280"/>
      <c r="AG81" s="374"/>
    </row>
    <row r="82" spans="1:33" ht="105" x14ac:dyDescent="0.25">
      <c r="A82" s="272" t="s">
        <v>380</v>
      </c>
      <c r="B82" s="273"/>
      <c r="C82" s="273"/>
      <c r="D82" s="273" t="s">
        <v>141</v>
      </c>
      <c r="E82" s="273" t="s">
        <v>1299</v>
      </c>
      <c r="F82" s="273"/>
      <c r="G82" s="273" t="s">
        <v>1295</v>
      </c>
      <c r="H82" s="273" t="s">
        <v>2223</v>
      </c>
      <c r="I82" s="273" t="s">
        <v>1027</v>
      </c>
      <c r="J82" s="273" t="s">
        <v>1014</v>
      </c>
      <c r="K82" s="291" t="s">
        <v>23</v>
      </c>
      <c r="L82" s="282" t="s">
        <v>3095</v>
      </c>
      <c r="M82" s="268" t="s">
        <v>950</v>
      </c>
      <c r="N82" s="273" t="s">
        <v>2959</v>
      </c>
      <c r="O82" s="282" t="s">
        <v>3131</v>
      </c>
      <c r="P82" s="282" t="s">
        <v>1838</v>
      </c>
      <c r="Q82" s="282" t="s">
        <v>1838</v>
      </c>
      <c r="R82" s="282" t="s">
        <v>1838</v>
      </c>
      <c r="S82" s="282" t="s">
        <v>4</v>
      </c>
      <c r="T82" s="282" t="s">
        <v>3108</v>
      </c>
      <c r="U82" s="282" t="s">
        <v>3046</v>
      </c>
      <c r="V82" s="282" t="s">
        <v>1838</v>
      </c>
      <c r="W82" s="282" t="s">
        <v>1838</v>
      </c>
      <c r="X82" s="281" t="s">
        <v>949</v>
      </c>
      <c r="Y82" s="281" t="s">
        <v>949</v>
      </c>
      <c r="Z82" s="281" t="s">
        <v>949</v>
      </c>
      <c r="AA82" s="281" t="s">
        <v>949</v>
      </c>
      <c r="AB82" s="282" t="s">
        <v>3130</v>
      </c>
      <c r="AC82" s="292"/>
      <c r="AD82" s="292"/>
      <c r="AE82" s="292"/>
      <c r="AF82" s="280" t="s">
        <v>1297</v>
      </c>
      <c r="AG82" s="374"/>
    </row>
    <row r="83" spans="1:33" s="162" customFormat="1" ht="225" x14ac:dyDescent="0.25">
      <c r="A83" s="284" t="s">
        <v>381</v>
      </c>
      <c r="B83" s="285"/>
      <c r="C83" s="285"/>
      <c r="D83" s="285" t="s">
        <v>2232</v>
      </c>
      <c r="E83" s="285" t="s">
        <v>1299</v>
      </c>
      <c r="F83" s="285"/>
      <c r="G83" s="285" t="s">
        <v>1298</v>
      </c>
      <c r="H83" s="285" t="s">
        <v>2225</v>
      </c>
      <c r="I83" s="285" t="s">
        <v>1027</v>
      </c>
      <c r="J83" s="285" t="s">
        <v>1014</v>
      </c>
      <c r="K83" s="294">
        <v>4</v>
      </c>
      <c r="L83" s="282" t="s">
        <v>949</v>
      </c>
      <c r="M83" s="285"/>
      <c r="N83" s="285" t="s">
        <v>2960</v>
      </c>
      <c r="O83" s="282" t="s">
        <v>3128</v>
      </c>
      <c r="P83" s="282" t="s">
        <v>949</v>
      </c>
      <c r="Q83" s="282" t="s">
        <v>949</v>
      </c>
      <c r="R83" s="282" t="s">
        <v>949</v>
      </c>
      <c r="S83" s="282" t="s">
        <v>3129</v>
      </c>
      <c r="T83" s="282" t="s">
        <v>3108</v>
      </c>
      <c r="U83" s="282" t="s">
        <v>3109</v>
      </c>
      <c r="V83" s="282" t="s">
        <v>1838</v>
      </c>
      <c r="W83" s="282" t="s">
        <v>1838</v>
      </c>
      <c r="X83" s="281" t="s">
        <v>949</v>
      </c>
      <c r="Y83" s="281" t="s">
        <v>949</v>
      </c>
      <c r="Z83" s="281" t="s">
        <v>949</v>
      </c>
      <c r="AA83" s="281" t="s">
        <v>949</v>
      </c>
      <c r="AB83" s="281" t="s">
        <v>3110</v>
      </c>
      <c r="AC83" s="294"/>
      <c r="AD83" s="294"/>
      <c r="AE83" s="294"/>
      <c r="AF83" s="286"/>
      <c r="AG83" s="384"/>
    </row>
    <row r="84" spans="1:33" s="162" customFormat="1" ht="105" x14ac:dyDescent="0.25">
      <c r="A84" s="284" t="s">
        <v>1566</v>
      </c>
      <c r="B84" s="285"/>
      <c r="C84" s="285"/>
      <c r="D84" s="285" t="s">
        <v>2233</v>
      </c>
      <c r="E84" s="285"/>
      <c r="F84" s="285"/>
      <c r="G84" s="273" t="s">
        <v>1295</v>
      </c>
      <c r="H84" s="273" t="s">
        <v>2961</v>
      </c>
      <c r="I84" s="273" t="s">
        <v>1027</v>
      </c>
      <c r="J84" s="273" t="s">
        <v>1014</v>
      </c>
      <c r="K84" s="294">
        <v>4</v>
      </c>
      <c r="L84" s="282" t="s">
        <v>3095</v>
      </c>
      <c r="M84" s="268" t="s">
        <v>950</v>
      </c>
      <c r="N84" s="273" t="s">
        <v>2959</v>
      </c>
      <c r="O84" s="282" t="s">
        <v>3131</v>
      </c>
      <c r="P84" s="282" t="s">
        <v>1838</v>
      </c>
      <c r="Q84" s="282" t="s">
        <v>1838</v>
      </c>
      <c r="R84" s="282" t="s">
        <v>1838</v>
      </c>
      <c r="S84" s="282" t="s">
        <v>4</v>
      </c>
      <c r="T84" s="282" t="s">
        <v>3108</v>
      </c>
      <c r="U84" s="282" t="s">
        <v>3046</v>
      </c>
      <c r="V84" s="282" t="s">
        <v>1838</v>
      </c>
      <c r="W84" s="282" t="s">
        <v>1838</v>
      </c>
      <c r="X84" s="281" t="s">
        <v>949</v>
      </c>
      <c r="Y84" s="281" t="s">
        <v>949</v>
      </c>
      <c r="Z84" s="281" t="s">
        <v>949</v>
      </c>
      <c r="AA84" s="281" t="s">
        <v>949</v>
      </c>
      <c r="AB84" s="282" t="s">
        <v>3130</v>
      </c>
      <c r="AC84" s="294"/>
      <c r="AD84" s="294"/>
      <c r="AE84" s="294"/>
      <c r="AF84" s="286"/>
      <c r="AG84" s="384"/>
    </row>
    <row r="85" spans="1:33" x14ac:dyDescent="0.25">
      <c r="A85" s="272" t="s">
        <v>242</v>
      </c>
      <c r="B85" s="271" t="s">
        <v>244</v>
      </c>
      <c r="C85" s="273"/>
      <c r="D85" s="273"/>
      <c r="E85" s="273"/>
      <c r="F85" s="273"/>
      <c r="G85" s="273"/>
      <c r="H85" s="273"/>
      <c r="I85" s="273"/>
      <c r="J85" s="273"/>
      <c r="K85" s="291"/>
      <c r="L85" s="282"/>
      <c r="M85" s="273"/>
      <c r="N85" s="273"/>
      <c r="O85" s="273"/>
      <c r="P85" s="273"/>
      <c r="Q85" s="273"/>
      <c r="R85" s="273"/>
      <c r="S85" s="273"/>
      <c r="T85" s="273"/>
      <c r="U85" s="273"/>
      <c r="V85" s="273"/>
      <c r="W85" s="273"/>
      <c r="X85" s="273"/>
      <c r="Y85" s="273"/>
      <c r="Z85" s="273"/>
      <c r="AA85" s="273"/>
      <c r="AB85" s="273"/>
      <c r="AC85" s="291"/>
      <c r="AD85" s="291"/>
      <c r="AE85" s="291"/>
      <c r="AF85" s="280"/>
      <c r="AG85" s="374"/>
    </row>
    <row r="86" spans="1:33" x14ac:dyDescent="0.25">
      <c r="A86" s="272" t="s">
        <v>260</v>
      </c>
      <c r="B86" s="268" t="s">
        <v>282</v>
      </c>
      <c r="C86" s="273"/>
      <c r="D86" s="273"/>
      <c r="E86" s="273"/>
      <c r="F86" s="273"/>
      <c r="G86" s="273"/>
      <c r="H86" s="273"/>
      <c r="I86" s="273"/>
      <c r="J86" s="273"/>
      <c r="K86" s="291"/>
      <c r="L86" s="282"/>
      <c r="M86" s="273"/>
      <c r="N86" s="273"/>
      <c r="O86" s="273"/>
      <c r="P86" s="273"/>
      <c r="Q86" s="273"/>
      <c r="R86" s="273"/>
      <c r="S86" s="273"/>
      <c r="T86" s="273"/>
      <c r="U86" s="273"/>
      <c r="V86" s="273"/>
      <c r="W86" s="273"/>
      <c r="X86" s="273"/>
      <c r="Y86" s="273"/>
      <c r="Z86" s="273"/>
      <c r="AA86" s="273"/>
      <c r="AB86" s="273"/>
      <c r="AC86" s="291"/>
      <c r="AD86" s="291"/>
      <c r="AE86" s="291"/>
      <c r="AF86" s="280"/>
      <c r="AG86" s="374"/>
    </row>
    <row r="87" spans="1:33" x14ac:dyDescent="0.25">
      <c r="A87" s="272" t="s">
        <v>261</v>
      </c>
      <c r="B87" s="268" t="s">
        <v>245</v>
      </c>
      <c r="C87" s="273"/>
      <c r="D87" s="273"/>
      <c r="E87" s="273"/>
      <c r="F87" s="273"/>
      <c r="G87" s="273"/>
      <c r="H87" s="273"/>
      <c r="I87" s="273"/>
      <c r="J87" s="273"/>
      <c r="K87" s="291"/>
      <c r="L87" s="282"/>
      <c r="M87" s="273"/>
      <c r="N87" s="273"/>
      <c r="O87" s="273"/>
      <c r="P87" s="273"/>
      <c r="Q87" s="273"/>
      <c r="R87" s="273"/>
      <c r="S87" s="273"/>
      <c r="T87" s="273"/>
      <c r="U87" s="273"/>
      <c r="V87" s="273"/>
      <c r="W87" s="273"/>
      <c r="X87" s="273"/>
      <c r="Y87" s="273"/>
      <c r="Z87" s="273"/>
      <c r="AA87" s="273"/>
      <c r="AB87" s="273"/>
      <c r="AC87" s="291"/>
      <c r="AD87" s="291"/>
      <c r="AE87" s="291"/>
      <c r="AF87" s="280"/>
      <c r="AG87" s="374"/>
    </row>
    <row r="88" spans="1:33" ht="120" x14ac:dyDescent="0.25">
      <c r="A88" s="272" t="s">
        <v>2263</v>
      </c>
      <c r="B88" s="273"/>
      <c r="C88" s="273"/>
      <c r="D88" s="273" t="s">
        <v>2234</v>
      </c>
      <c r="E88" s="273" t="s">
        <v>1299</v>
      </c>
      <c r="F88" s="273"/>
      <c r="G88" s="273" t="s">
        <v>2235</v>
      </c>
      <c r="H88" s="273" t="s">
        <v>2962</v>
      </c>
      <c r="I88" s="273" t="s">
        <v>1027</v>
      </c>
      <c r="J88" s="273" t="s">
        <v>1014</v>
      </c>
      <c r="K88" s="291" t="s">
        <v>23</v>
      </c>
      <c r="L88" s="282" t="s">
        <v>3095</v>
      </c>
      <c r="M88" s="273" t="s">
        <v>950</v>
      </c>
      <c r="N88" s="273" t="s">
        <v>2963</v>
      </c>
      <c r="O88" s="282" t="s">
        <v>3131</v>
      </c>
      <c r="P88" s="282" t="s">
        <v>1838</v>
      </c>
      <c r="Q88" s="282" t="s">
        <v>1838</v>
      </c>
      <c r="R88" s="282" t="s">
        <v>1838</v>
      </c>
      <c r="S88" s="282" t="s">
        <v>4</v>
      </c>
      <c r="T88" s="282" t="s">
        <v>3108</v>
      </c>
      <c r="U88" s="282" t="s">
        <v>3046</v>
      </c>
      <c r="V88" s="282" t="s">
        <v>1838</v>
      </c>
      <c r="W88" s="282" t="s">
        <v>1838</v>
      </c>
      <c r="X88" s="281" t="s">
        <v>949</v>
      </c>
      <c r="Y88" s="281" t="s">
        <v>949</v>
      </c>
      <c r="Z88" s="281" t="s">
        <v>949</v>
      </c>
      <c r="AA88" s="281" t="s">
        <v>949</v>
      </c>
      <c r="AB88" s="282" t="s">
        <v>3130</v>
      </c>
      <c r="AC88" s="291"/>
      <c r="AD88" s="291"/>
      <c r="AE88" s="291"/>
      <c r="AF88" s="280"/>
      <c r="AG88" s="374"/>
    </row>
    <row r="89" spans="1:33" ht="135" x14ac:dyDescent="0.25">
      <c r="A89" s="272" t="s">
        <v>382</v>
      </c>
      <c r="B89" s="273"/>
      <c r="C89" s="273"/>
      <c r="D89" s="285" t="s">
        <v>2236</v>
      </c>
      <c r="E89" s="273" t="s">
        <v>1299</v>
      </c>
      <c r="F89" s="273"/>
      <c r="G89" s="273" t="s">
        <v>2237</v>
      </c>
      <c r="H89" s="273" t="s">
        <v>2964</v>
      </c>
      <c r="I89" s="273" t="s">
        <v>1027</v>
      </c>
      <c r="J89" s="273" t="s">
        <v>1014</v>
      </c>
      <c r="K89" s="291">
        <v>4</v>
      </c>
      <c r="L89" s="282" t="s">
        <v>949</v>
      </c>
      <c r="M89" s="273"/>
      <c r="N89" s="273" t="s">
        <v>2965</v>
      </c>
      <c r="O89" s="282" t="s">
        <v>3128</v>
      </c>
      <c r="P89" s="282" t="s">
        <v>949</v>
      </c>
      <c r="Q89" s="282" t="s">
        <v>949</v>
      </c>
      <c r="R89" s="282" t="s">
        <v>949</v>
      </c>
      <c r="S89" s="282" t="s">
        <v>3129</v>
      </c>
      <c r="T89" s="282" t="s">
        <v>3108</v>
      </c>
      <c r="U89" s="282" t="s">
        <v>3109</v>
      </c>
      <c r="V89" s="282" t="s">
        <v>1838</v>
      </c>
      <c r="W89" s="282" t="s">
        <v>1838</v>
      </c>
      <c r="X89" s="281" t="s">
        <v>949</v>
      </c>
      <c r="Y89" s="281" t="s">
        <v>949</v>
      </c>
      <c r="Z89" s="281" t="s">
        <v>949</v>
      </c>
      <c r="AA89" s="281" t="s">
        <v>949</v>
      </c>
      <c r="AB89" s="281" t="s">
        <v>3110</v>
      </c>
      <c r="AC89" s="291"/>
      <c r="AD89" s="291"/>
      <c r="AE89" s="291"/>
      <c r="AF89" s="280"/>
      <c r="AG89" s="374"/>
    </row>
    <row r="90" spans="1:33" ht="135" x14ac:dyDescent="0.25">
      <c r="A90" s="272" t="s">
        <v>1566</v>
      </c>
      <c r="B90" s="273"/>
      <c r="C90" s="273"/>
      <c r="D90" s="273" t="s">
        <v>2238</v>
      </c>
      <c r="E90" s="273"/>
      <c r="F90" s="273"/>
      <c r="G90" s="273" t="s">
        <v>2239</v>
      </c>
      <c r="H90" s="273" t="s">
        <v>2964</v>
      </c>
      <c r="I90" s="273" t="s">
        <v>1027</v>
      </c>
      <c r="J90" s="273" t="s">
        <v>1014</v>
      </c>
      <c r="K90" s="291">
        <v>4</v>
      </c>
      <c r="L90" s="282" t="s">
        <v>949</v>
      </c>
      <c r="M90" s="273"/>
      <c r="N90" s="273" t="s">
        <v>2965</v>
      </c>
      <c r="O90" s="282" t="s">
        <v>3128</v>
      </c>
      <c r="P90" s="282" t="s">
        <v>949</v>
      </c>
      <c r="Q90" s="282" t="s">
        <v>949</v>
      </c>
      <c r="R90" s="282" t="s">
        <v>949</v>
      </c>
      <c r="S90" s="282" t="s">
        <v>3129</v>
      </c>
      <c r="T90" s="282" t="s">
        <v>3108</v>
      </c>
      <c r="U90" s="282" t="s">
        <v>3109</v>
      </c>
      <c r="V90" s="282" t="s">
        <v>1838</v>
      </c>
      <c r="W90" s="282" t="s">
        <v>1838</v>
      </c>
      <c r="X90" s="281" t="s">
        <v>949</v>
      </c>
      <c r="Y90" s="281" t="s">
        <v>949</v>
      </c>
      <c r="Z90" s="281" t="s">
        <v>949</v>
      </c>
      <c r="AA90" s="281" t="s">
        <v>949</v>
      </c>
      <c r="AB90" s="281" t="s">
        <v>3110</v>
      </c>
      <c r="AC90" s="291"/>
      <c r="AD90" s="291"/>
      <c r="AE90" s="291"/>
      <c r="AF90" s="280"/>
      <c r="AG90" s="374"/>
    </row>
    <row r="91" spans="1:33" ht="135" x14ac:dyDescent="0.25">
      <c r="A91" s="272"/>
      <c r="B91" s="273"/>
      <c r="C91" s="273"/>
      <c r="D91" s="273" t="s">
        <v>2240</v>
      </c>
      <c r="E91" s="273"/>
      <c r="F91" s="273"/>
      <c r="G91" s="273" t="s">
        <v>2241</v>
      </c>
      <c r="H91" s="273" t="s">
        <v>2966</v>
      </c>
      <c r="I91" s="273" t="s">
        <v>1027</v>
      </c>
      <c r="J91" s="273" t="s">
        <v>1014</v>
      </c>
      <c r="K91" s="291">
        <v>4</v>
      </c>
      <c r="L91" s="282" t="s">
        <v>949</v>
      </c>
      <c r="M91" s="273"/>
      <c r="N91" s="273" t="s">
        <v>2965</v>
      </c>
      <c r="O91" s="282" t="s">
        <v>3128</v>
      </c>
      <c r="P91" s="282" t="s">
        <v>949</v>
      </c>
      <c r="Q91" s="282" t="s">
        <v>949</v>
      </c>
      <c r="R91" s="282" t="s">
        <v>949</v>
      </c>
      <c r="S91" s="282" t="s">
        <v>3129</v>
      </c>
      <c r="T91" s="282" t="s">
        <v>3108</v>
      </c>
      <c r="U91" s="282" t="s">
        <v>3109</v>
      </c>
      <c r="V91" s="282" t="s">
        <v>1838</v>
      </c>
      <c r="W91" s="282" t="s">
        <v>1838</v>
      </c>
      <c r="X91" s="281" t="s">
        <v>949</v>
      </c>
      <c r="Y91" s="281" t="s">
        <v>949</v>
      </c>
      <c r="Z91" s="281" t="s">
        <v>949</v>
      </c>
      <c r="AA91" s="281" t="s">
        <v>949</v>
      </c>
      <c r="AB91" s="281" t="s">
        <v>3110</v>
      </c>
      <c r="AC91" s="291"/>
      <c r="AD91" s="291"/>
      <c r="AE91" s="291"/>
      <c r="AF91" s="280"/>
      <c r="AG91" s="374"/>
    </row>
    <row r="92" spans="1:33" x14ac:dyDescent="0.25">
      <c r="A92" s="272" t="s">
        <v>262</v>
      </c>
      <c r="B92" s="271" t="s">
        <v>246</v>
      </c>
      <c r="C92" s="273"/>
      <c r="D92" s="273"/>
      <c r="E92" s="273"/>
      <c r="F92" s="273"/>
      <c r="G92" s="273"/>
      <c r="H92" s="273"/>
      <c r="I92" s="273"/>
      <c r="J92" s="273"/>
      <c r="K92" s="291"/>
      <c r="L92" s="273"/>
      <c r="M92" s="273"/>
      <c r="N92" s="273"/>
      <c r="O92" s="273"/>
      <c r="P92" s="273"/>
      <c r="Q92" s="273"/>
      <c r="R92" s="273"/>
      <c r="S92" s="273"/>
      <c r="T92" s="273"/>
      <c r="U92" s="273"/>
      <c r="V92" s="273"/>
      <c r="W92" s="273"/>
      <c r="X92" s="273"/>
      <c r="Y92" s="273"/>
      <c r="Z92" s="273"/>
      <c r="AA92" s="273"/>
      <c r="AB92" s="273"/>
      <c r="AC92" s="291"/>
      <c r="AD92" s="291"/>
      <c r="AE92" s="291"/>
      <c r="AF92" s="280"/>
      <c r="AG92" s="374"/>
    </row>
    <row r="93" spans="1:33" x14ac:dyDescent="0.25">
      <c r="A93" s="272" t="s">
        <v>263</v>
      </c>
      <c r="B93" s="273" t="s">
        <v>247</v>
      </c>
      <c r="C93" s="273"/>
      <c r="D93" s="273"/>
      <c r="E93" s="273"/>
      <c r="F93" s="273"/>
      <c r="G93" s="273"/>
      <c r="H93" s="273"/>
      <c r="I93" s="273"/>
      <c r="J93" s="273"/>
      <c r="K93" s="291"/>
      <c r="L93" s="273"/>
      <c r="M93" s="273"/>
      <c r="N93" s="273"/>
      <c r="O93" s="273"/>
      <c r="P93" s="273"/>
      <c r="Q93" s="273"/>
      <c r="R93" s="273"/>
      <c r="S93" s="273"/>
      <c r="T93" s="273"/>
      <c r="U93" s="273"/>
      <c r="V93" s="273"/>
      <c r="W93" s="273"/>
      <c r="X93" s="273"/>
      <c r="Y93" s="273"/>
      <c r="Z93" s="273"/>
      <c r="AA93" s="273"/>
      <c r="AB93" s="273"/>
      <c r="AC93" s="291"/>
      <c r="AD93" s="291"/>
      <c r="AE93" s="291"/>
      <c r="AF93" s="280"/>
      <c r="AG93" s="374"/>
    </row>
    <row r="94" spans="1:33" x14ac:dyDescent="0.25">
      <c r="A94" s="272" t="s">
        <v>264</v>
      </c>
      <c r="B94" s="273" t="s">
        <v>248</v>
      </c>
      <c r="C94" s="273"/>
      <c r="D94" s="273"/>
      <c r="E94" s="273"/>
      <c r="F94" s="273"/>
      <c r="G94" s="273"/>
      <c r="H94" s="273"/>
      <c r="I94" s="273"/>
      <c r="J94" s="273"/>
      <c r="K94" s="291"/>
      <c r="L94" s="273"/>
      <c r="M94" s="273"/>
      <c r="N94" s="273"/>
      <c r="O94" s="273"/>
      <c r="P94" s="273"/>
      <c r="Q94" s="273"/>
      <c r="R94" s="273"/>
      <c r="S94" s="273"/>
      <c r="T94" s="273"/>
      <c r="U94" s="273"/>
      <c r="V94" s="273"/>
      <c r="W94" s="273"/>
      <c r="X94" s="273"/>
      <c r="Y94" s="273"/>
      <c r="Z94" s="273"/>
      <c r="AA94" s="273"/>
      <c r="AB94" s="273"/>
      <c r="AC94" s="291"/>
      <c r="AD94" s="291"/>
      <c r="AE94" s="291"/>
      <c r="AF94" s="280"/>
      <c r="AG94" s="374"/>
    </row>
    <row r="95" spans="1:33" ht="75" x14ac:dyDescent="0.25">
      <c r="A95" s="272" t="s">
        <v>383</v>
      </c>
      <c r="B95" s="273"/>
      <c r="C95" s="273"/>
      <c r="D95" s="273" t="s">
        <v>1300</v>
      </c>
      <c r="E95" s="273" t="s">
        <v>1301</v>
      </c>
      <c r="F95" s="273"/>
      <c r="G95" s="273" t="s">
        <v>1302</v>
      </c>
      <c r="H95" s="273" t="s">
        <v>1303</v>
      </c>
      <c r="I95" s="273" t="s">
        <v>1027</v>
      </c>
      <c r="J95" s="273" t="s">
        <v>1014</v>
      </c>
      <c r="K95" s="291" t="s">
        <v>23</v>
      </c>
      <c r="L95" s="282" t="s">
        <v>949</v>
      </c>
      <c r="M95" s="268" t="s">
        <v>950</v>
      </c>
      <c r="N95" s="273" t="s">
        <v>1304</v>
      </c>
      <c r="O95" s="282" t="s">
        <v>3132</v>
      </c>
      <c r="P95" s="282" t="s">
        <v>1838</v>
      </c>
      <c r="Q95" s="282" t="s">
        <v>1838</v>
      </c>
      <c r="R95" s="282" t="s">
        <v>949</v>
      </c>
      <c r="S95" s="282" t="s">
        <v>3129</v>
      </c>
      <c r="T95" s="282" t="s">
        <v>949</v>
      </c>
      <c r="U95" s="282" t="s">
        <v>3109</v>
      </c>
      <c r="V95" s="282" t="s">
        <v>949</v>
      </c>
      <c r="W95" s="282" t="s">
        <v>949</v>
      </c>
      <c r="X95" s="282" t="s">
        <v>949</v>
      </c>
      <c r="Y95" s="282" t="s">
        <v>949</v>
      </c>
      <c r="Z95" s="282" t="s">
        <v>949</v>
      </c>
      <c r="AA95" s="282" t="s">
        <v>949</v>
      </c>
      <c r="AB95" s="282" t="s">
        <v>3134</v>
      </c>
      <c r="AC95" s="291"/>
      <c r="AD95" s="291"/>
      <c r="AE95" s="291"/>
      <c r="AF95" s="280"/>
      <c r="AG95" s="374"/>
    </row>
    <row r="96" spans="1:33" ht="75" x14ac:dyDescent="0.25">
      <c r="A96" s="272" t="s">
        <v>2264</v>
      </c>
      <c r="B96" s="273"/>
      <c r="C96" s="273"/>
      <c r="D96" s="273" t="s">
        <v>1305</v>
      </c>
      <c r="E96" s="273" t="s">
        <v>1301</v>
      </c>
      <c r="F96" s="273"/>
      <c r="G96" s="273" t="s">
        <v>1306</v>
      </c>
      <c r="H96" s="273" t="s">
        <v>2242</v>
      </c>
      <c r="I96" s="273" t="s">
        <v>1027</v>
      </c>
      <c r="J96" s="273" t="s">
        <v>1014</v>
      </c>
      <c r="K96" s="291">
        <v>4</v>
      </c>
      <c r="L96" s="282" t="s">
        <v>949</v>
      </c>
      <c r="M96" s="268" t="s">
        <v>950</v>
      </c>
      <c r="N96" s="273" t="s">
        <v>1307</v>
      </c>
      <c r="O96" s="282" t="s">
        <v>3133</v>
      </c>
      <c r="P96" s="282" t="s">
        <v>1838</v>
      </c>
      <c r="Q96" s="282" t="s">
        <v>1838</v>
      </c>
      <c r="R96" s="282" t="s">
        <v>949</v>
      </c>
      <c r="S96" s="282" t="s">
        <v>3129</v>
      </c>
      <c r="T96" s="282" t="s">
        <v>949</v>
      </c>
      <c r="U96" s="282" t="s">
        <v>3109</v>
      </c>
      <c r="V96" s="282" t="s">
        <v>949</v>
      </c>
      <c r="W96" s="282" t="s">
        <v>949</v>
      </c>
      <c r="X96" s="282" t="s">
        <v>949</v>
      </c>
      <c r="Y96" s="282" t="s">
        <v>949</v>
      </c>
      <c r="Z96" s="282" t="s">
        <v>949</v>
      </c>
      <c r="AA96" s="282" t="s">
        <v>949</v>
      </c>
      <c r="AB96" s="282" t="s">
        <v>3134</v>
      </c>
      <c r="AC96" s="291"/>
      <c r="AD96" s="291"/>
      <c r="AE96" s="291"/>
      <c r="AF96" s="280"/>
      <c r="AG96" s="374"/>
    </row>
    <row r="97" spans="1:33" ht="105" x14ac:dyDescent="0.25">
      <c r="A97" s="272" t="s">
        <v>2967</v>
      </c>
      <c r="B97" s="273"/>
      <c r="C97" s="273"/>
      <c r="D97" s="273" t="s">
        <v>2968</v>
      </c>
      <c r="E97" s="273" t="s">
        <v>2969</v>
      </c>
      <c r="F97" s="273"/>
      <c r="G97" s="273" t="s">
        <v>2970</v>
      </c>
      <c r="H97" s="273" t="s">
        <v>2971</v>
      </c>
      <c r="I97" s="273" t="s">
        <v>1027</v>
      </c>
      <c r="J97" s="273" t="s">
        <v>1014</v>
      </c>
      <c r="K97" s="291" t="s">
        <v>23</v>
      </c>
      <c r="L97" s="282" t="s">
        <v>949</v>
      </c>
      <c r="M97" s="268" t="s">
        <v>950</v>
      </c>
      <c r="N97" s="273" t="s">
        <v>2972</v>
      </c>
      <c r="O97" s="282" t="s">
        <v>2241</v>
      </c>
      <c r="P97" s="282" t="s">
        <v>1838</v>
      </c>
      <c r="Q97" s="282" t="s">
        <v>1838</v>
      </c>
      <c r="R97" s="282" t="s">
        <v>949</v>
      </c>
      <c r="S97" s="282" t="s">
        <v>3129</v>
      </c>
      <c r="T97" s="282" t="s">
        <v>949</v>
      </c>
      <c r="U97" s="282" t="s">
        <v>3109</v>
      </c>
      <c r="V97" s="282" t="s">
        <v>949</v>
      </c>
      <c r="W97" s="282" t="s">
        <v>949</v>
      </c>
      <c r="X97" s="282" t="s">
        <v>949</v>
      </c>
      <c r="Y97" s="282" t="s">
        <v>949</v>
      </c>
      <c r="Z97" s="282" t="s">
        <v>949</v>
      </c>
      <c r="AA97" s="282" t="s">
        <v>949</v>
      </c>
      <c r="AB97" s="282" t="s">
        <v>3135</v>
      </c>
      <c r="AC97" s="291"/>
      <c r="AD97" s="291"/>
      <c r="AE97" s="291"/>
      <c r="AF97" s="280"/>
      <c r="AG97" s="374"/>
    </row>
    <row r="98" spans="1:33" ht="30" x14ac:dyDescent="0.25">
      <c r="A98" s="272" t="s">
        <v>2973</v>
      </c>
      <c r="B98" s="273"/>
      <c r="C98" s="273"/>
      <c r="D98" s="273" t="s">
        <v>2974</v>
      </c>
      <c r="E98" s="273" t="s">
        <v>2975</v>
      </c>
      <c r="F98" s="273"/>
      <c r="G98" s="273" t="s">
        <v>3992</v>
      </c>
      <c r="H98" s="273" t="s">
        <v>1027</v>
      </c>
      <c r="I98" s="273" t="s">
        <v>1027</v>
      </c>
      <c r="J98" s="273" t="s">
        <v>1014</v>
      </c>
      <c r="K98" s="291">
        <v>4</v>
      </c>
      <c r="L98" s="282" t="s">
        <v>949</v>
      </c>
      <c r="M98" s="268"/>
      <c r="N98" s="282" t="s">
        <v>949</v>
      </c>
      <c r="O98" s="282" t="s">
        <v>949</v>
      </c>
      <c r="P98" s="282" t="s">
        <v>949</v>
      </c>
      <c r="Q98" s="282" t="s">
        <v>949</v>
      </c>
      <c r="R98" s="282" t="s">
        <v>949</v>
      </c>
      <c r="S98" s="282" t="s">
        <v>949</v>
      </c>
      <c r="T98" s="282" t="s">
        <v>949</v>
      </c>
      <c r="U98" s="282" t="s">
        <v>949</v>
      </c>
      <c r="V98" s="282" t="s">
        <v>949</v>
      </c>
      <c r="W98" s="282" t="s">
        <v>949</v>
      </c>
      <c r="X98" s="282" t="s">
        <v>949</v>
      </c>
      <c r="Y98" s="282" t="s">
        <v>949</v>
      </c>
      <c r="Z98" s="282" t="s">
        <v>949</v>
      </c>
      <c r="AA98" s="282" t="s">
        <v>949</v>
      </c>
      <c r="AB98" s="282" t="s">
        <v>949</v>
      </c>
      <c r="AC98" s="291"/>
      <c r="AD98" s="291"/>
      <c r="AE98" s="291"/>
      <c r="AF98" s="280"/>
      <c r="AG98" s="374"/>
    </row>
    <row r="99" spans="1:33" ht="195" x14ac:dyDescent="0.25">
      <c r="A99" s="272" t="s">
        <v>1566</v>
      </c>
      <c r="B99" s="273"/>
      <c r="C99" s="273"/>
      <c r="D99" s="273" t="s">
        <v>2243</v>
      </c>
      <c r="E99" s="273"/>
      <c r="F99" s="273"/>
      <c r="G99" s="273" t="s">
        <v>2244</v>
      </c>
      <c r="H99" s="273" t="s">
        <v>2245</v>
      </c>
      <c r="I99" s="273" t="s">
        <v>2246</v>
      </c>
      <c r="J99" s="273" t="s">
        <v>1014</v>
      </c>
      <c r="K99" s="291">
        <v>4</v>
      </c>
      <c r="L99" s="282" t="s">
        <v>3095</v>
      </c>
      <c r="M99" s="268"/>
      <c r="N99" s="273" t="s">
        <v>2247</v>
      </c>
      <c r="O99" s="282" t="s">
        <v>3136</v>
      </c>
      <c r="P99" s="282" t="s">
        <v>3137</v>
      </c>
      <c r="Q99" s="282" t="s">
        <v>1838</v>
      </c>
      <c r="R99" s="282" t="s">
        <v>1838</v>
      </c>
      <c r="S99" s="282" t="s">
        <v>3138</v>
      </c>
      <c r="T99" s="282" t="s">
        <v>3139</v>
      </c>
      <c r="U99" s="282" t="s">
        <v>3046</v>
      </c>
      <c r="V99" s="282" t="s">
        <v>1838</v>
      </c>
      <c r="W99" s="282" t="s">
        <v>1838</v>
      </c>
      <c r="X99" s="282" t="s">
        <v>3140</v>
      </c>
      <c r="Y99" s="282" t="s">
        <v>3046</v>
      </c>
      <c r="Z99" s="282" t="s">
        <v>1838</v>
      </c>
      <c r="AA99" s="282" t="s">
        <v>1838</v>
      </c>
      <c r="AB99" s="282" t="s">
        <v>1838</v>
      </c>
      <c r="AC99" s="291"/>
      <c r="AD99" s="291"/>
      <c r="AE99" s="291"/>
      <c r="AF99" s="280"/>
      <c r="AG99" s="374"/>
    </row>
    <row r="100" spans="1:33" x14ac:dyDescent="0.25">
      <c r="A100" s="272" t="s">
        <v>265</v>
      </c>
      <c r="B100" s="268" t="s">
        <v>249</v>
      </c>
      <c r="C100" s="273"/>
      <c r="D100" s="273"/>
      <c r="E100" s="273"/>
      <c r="F100" s="273"/>
      <c r="G100" s="273"/>
      <c r="H100" s="273"/>
      <c r="I100" s="273"/>
      <c r="J100" s="273"/>
      <c r="K100" s="291"/>
      <c r="L100" s="273"/>
      <c r="M100" s="273"/>
      <c r="N100" s="273"/>
      <c r="O100" s="282"/>
      <c r="P100" s="282"/>
      <c r="Q100" s="282"/>
      <c r="R100" s="282"/>
      <c r="S100" s="282"/>
      <c r="T100" s="282"/>
      <c r="U100" s="282"/>
      <c r="V100" s="282"/>
      <c r="W100" s="282"/>
      <c r="X100" s="282"/>
      <c r="Y100" s="282"/>
      <c r="Z100" s="282"/>
      <c r="AA100" s="282"/>
      <c r="AB100" s="282"/>
      <c r="AC100" s="291"/>
      <c r="AD100" s="291"/>
      <c r="AE100" s="291"/>
      <c r="AF100" s="280"/>
      <c r="AG100" s="374"/>
    </row>
    <row r="101" spans="1:33" ht="75" x14ac:dyDescent="0.25">
      <c r="A101" s="272" t="s">
        <v>2976</v>
      </c>
      <c r="B101" s="273"/>
      <c r="C101" s="273"/>
      <c r="D101" s="273" t="s">
        <v>1300</v>
      </c>
      <c r="E101" s="273" t="s">
        <v>1301</v>
      </c>
      <c r="F101" s="273"/>
      <c r="G101" s="273" t="s">
        <v>1302</v>
      </c>
      <c r="H101" s="273" t="s">
        <v>1303</v>
      </c>
      <c r="I101" s="273" t="s">
        <v>1027</v>
      </c>
      <c r="J101" s="273" t="s">
        <v>1014</v>
      </c>
      <c r="K101" s="291" t="s">
        <v>23</v>
      </c>
      <c r="L101" s="282" t="s">
        <v>949</v>
      </c>
      <c r="M101" s="268" t="s">
        <v>950</v>
      </c>
      <c r="N101" s="273" t="s">
        <v>1304</v>
      </c>
      <c r="O101" s="282" t="s">
        <v>3132</v>
      </c>
      <c r="P101" s="282" t="s">
        <v>1838</v>
      </c>
      <c r="Q101" s="282" t="s">
        <v>1838</v>
      </c>
      <c r="R101" s="282" t="s">
        <v>949</v>
      </c>
      <c r="S101" s="282" t="s">
        <v>3129</v>
      </c>
      <c r="T101" s="282" t="s">
        <v>949</v>
      </c>
      <c r="U101" s="282" t="s">
        <v>3109</v>
      </c>
      <c r="V101" s="282" t="s">
        <v>949</v>
      </c>
      <c r="W101" s="282" t="s">
        <v>949</v>
      </c>
      <c r="X101" s="282" t="s">
        <v>949</v>
      </c>
      <c r="Y101" s="282" t="s">
        <v>949</v>
      </c>
      <c r="Z101" s="282" t="s">
        <v>949</v>
      </c>
      <c r="AA101" s="282" t="s">
        <v>949</v>
      </c>
      <c r="AB101" s="282" t="s">
        <v>3134</v>
      </c>
      <c r="AC101" s="291"/>
      <c r="AD101" s="291"/>
      <c r="AE101" s="291"/>
      <c r="AF101" s="280"/>
      <c r="AG101" s="374"/>
    </row>
    <row r="102" spans="1:33" ht="75" x14ac:dyDescent="0.25">
      <c r="A102" s="272" t="s">
        <v>2977</v>
      </c>
      <c r="B102" s="273"/>
      <c r="C102" s="273"/>
      <c r="D102" s="273" t="s">
        <v>1305</v>
      </c>
      <c r="E102" s="273" t="s">
        <v>1301</v>
      </c>
      <c r="F102" s="273"/>
      <c r="G102" s="273" t="s">
        <v>1306</v>
      </c>
      <c r="H102" s="273" t="s">
        <v>2242</v>
      </c>
      <c r="I102" s="273" t="s">
        <v>1027</v>
      </c>
      <c r="J102" s="273" t="s">
        <v>1014</v>
      </c>
      <c r="K102" s="291">
        <v>4</v>
      </c>
      <c r="L102" s="282" t="s">
        <v>949</v>
      </c>
      <c r="M102" s="268" t="s">
        <v>950</v>
      </c>
      <c r="N102" s="273" t="s">
        <v>1307</v>
      </c>
      <c r="O102" s="282" t="s">
        <v>3133</v>
      </c>
      <c r="P102" s="282" t="s">
        <v>1838</v>
      </c>
      <c r="Q102" s="282" t="s">
        <v>1838</v>
      </c>
      <c r="R102" s="282" t="s">
        <v>949</v>
      </c>
      <c r="S102" s="282" t="s">
        <v>3129</v>
      </c>
      <c r="T102" s="282" t="s">
        <v>949</v>
      </c>
      <c r="U102" s="282" t="s">
        <v>3109</v>
      </c>
      <c r="V102" s="282" t="s">
        <v>949</v>
      </c>
      <c r="W102" s="282" t="s">
        <v>949</v>
      </c>
      <c r="X102" s="282" t="s">
        <v>949</v>
      </c>
      <c r="Y102" s="282" t="s">
        <v>949</v>
      </c>
      <c r="Z102" s="282" t="s">
        <v>949</v>
      </c>
      <c r="AA102" s="282" t="s">
        <v>949</v>
      </c>
      <c r="AB102" s="282" t="s">
        <v>3134</v>
      </c>
      <c r="AC102" s="291"/>
      <c r="AD102" s="291"/>
      <c r="AE102" s="291"/>
      <c r="AF102" s="280"/>
      <c r="AG102" s="374"/>
    </row>
    <row r="103" spans="1:33" ht="105" x14ac:dyDescent="0.25">
      <c r="A103" s="272" t="s">
        <v>2978</v>
      </c>
      <c r="B103" s="273"/>
      <c r="C103" s="273"/>
      <c r="D103" s="273" t="s">
        <v>2968</v>
      </c>
      <c r="E103" s="273" t="s">
        <v>2969</v>
      </c>
      <c r="F103" s="273"/>
      <c r="G103" s="273" t="s">
        <v>2970</v>
      </c>
      <c r="H103" s="273" t="s">
        <v>2979</v>
      </c>
      <c r="I103" s="273" t="s">
        <v>1027</v>
      </c>
      <c r="J103" s="273" t="s">
        <v>1014</v>
      </c>
      <c r="K103" s="291" t="s">
        <v>23</v>
      </c>
      <c r="L103" s="282" t="s">
        <v>949</v>
      </c>
      <c r="M103" s="268" t="s">
        <v>950</v>
      </c>
      <c r="N103" s="273" t="s">
        <v>2972</v>
      </c>
      <c r="O103" s="282" t="s">
        <v>2241</v>
      </c>
      <c r="P103" s="282" t="s">
        <v>1838</v>
      </c>
      <c r="Q103" s="282" t="s">
        <v>1838</v>
      </c>
      <c r="R103" s="282" t="s">
        <v>949</v>
      </c>
      <c r="S103" s="282" t="s">
        <v>3129</v>
      </c>
      <c r="T103" s="282" t="s">
        <v>949</v>
      </c>
      <c r="U103" s="282" t="s">
        <v>3109</v>
      </c>
      <c r="V103" s="282" t="s">
        <v>949</v>
      </c>
      <c r="W103" s="282" t="s">
        <v>949</v>
      </c>
      <c r="X103" s="282" t="s">
        <v>949</v>
      </c>
      <c r="Y103" s="282" t="s">
        <v>949</v>
      </c>
      <c r="Z103" s="282" t="s">
        <v>949</v>
      </c>
      <c r="AA103" s="282" t="s">
        <v>949</v>
      </c>
      <c r="AB103" s="282" t="s">
        <v>3135</v>
      </c>
      <c r="AC103" s="291"/>
      <c r="AD103" s="291"/>
      <c r="AE103" s="291"/>
      <c r="AF103" s="280"/>
      <c r="AG103" s="374"/>
    </row>
    <row r="104" spans="1:33" ht="30" x14ac:dyDescent="0.25">
      <c r="A104" s="272" t="s">
        <v>2980</v>
      </c>
      <c r="B104" s="273"/>
      <c r="C104" s="273"/>
      <c r="D104" s="273" t="s">
        <v>2974</v>
      </c>
      <c r="E104" s="273" t="s">
        <v>2975</v>
      </c>
      <c r="F104" s="273"/>
      <c r="G104" s="273" t="s">
        <v>3992</v>
      </c>
      <c r="H104" s="273" t="s">
        <v>1027</v>
      </c>
      <c r="I104" s="273" t="s">
        <v>1027</v>
      </c>
      <c r="J104" s="273" t="s">
        <v>1014</v>
      </c>
      <c r="K104" s="291">
        <v>4</v>
      </c>
      <c r="L104" s="282" t="s">
        <v>949</v>
      </c>
      <c r="M104" s="268"/>
      <c r="N104" s="273"/>
      <c r="O104" s="282" t="s">
        <v>949</v>
      </c>
      <c r="P104" s="282" t="s">
        <v>949</v>
      </c>
      <c r="Q104" s="282" t="s">
        <v>949</v>
      </c>
      <c r="R104" s="282" t="s">
        <v>949</v>
      </c>
      <c r="S104" s="282" t="s">
        <v>949</v>
      </c>
      <c r="T104" s="282" t="s">
        <v>949</v>
      </c>
      <c r="U104" s="282" t="s">
        <v>949</v>
      </c>
      <c r="V104" s="282" t="s">
        <v>949</v>
      </c>
      <c r="W104" s="282" t="s">
        <v>949</v>
      </c>
      <c r="X104" s="282" t="s">
        <v>949</v>
      </c>
      <c r="Y104" s="282" t="s">
        <v>949</v>
      </c>
      <c r="Z104" s="282" t="s">
        <v>949</v>
      </c>
      <c r="AA104" s="282" t="s">
        <v>949</v>
      </c>
      <c r="AB104" s="282" t="s">
        <v>949</v>
      </c>
      <c r="AC104" s="291"/>
      <c r="AD104" s="291"/>
      <c r="AE104" s="291"/>
      <c r="AF104" s="280"/>
      <c r="AG104" s="374"/>
    </row>
    <row r="105" spans="1:33" ht="195" x14ac:dyDescent="0.25">
      <c r="A105" s="272" t="s">
        <v>1566</v>
      </c>
      <c r="B105" s="273"/>
      <c r="C105" s="273"/>
      <c r="D105" s="273" t="s">
        <v>2243</v>
      </c>
      <c r="E105" s="273"/>
      <c r="F105" s="273"/>
      <c r="G105" s="273" t="s">
        <v>2244</v>
      </c>
      <c r="H105" s="273" t="s">
        <v>2245</v>
      </c>
      <c r="I105" s="273" t="s">
        <v>2246</v>
      </c>
      <c r="J105" s="273" t="s">
        <v>1014</v>
      </c>
      <c r="K105" s="291">
        <v>4</v>
      </c>
      <c r="L105" s="282" t="s">
        <v>3095</v>
      </c>
      <c r="M105" s="268"/>
      <c r="N105" s="273" t="s">
        <v>2247</v>
      </c>
      <c r="O105" s="282" t="s">
        <v>3136</v>
      </c>
      <c r="P105" s="282" t="s">
        <v>3137</v>
      </c>
      <c r="Q105" s="282" t="s">
        <v>1838</v>
      </c>
      <c r="R105" s="282" t="s">
        <v>1838</v>
      </c>
      <c r="S105" s="282" t="s">
        <v>3138</v>
      </c>
      <c r="T105" s="282" t="s">
        <v>3139</v>
      </c>
      <c r="U105" s="282" t="s">
        <v>3046</v>
      </c>
      <c r="V105" s="282" t="s">
        <v>1838</v>
      </c>
      <c r="W105" s="282" t="s">
        <v>1838</v>
      </c>
      <c r="X105" s="282" t="s">
        <v>3140</v>
      </c>
      <c r="Y105" s="282" t="s">
        <v>3046</v>
      </c>
      <c r="Z105" s="282" t="s">
        <v>1838</v>
      </c>
      <c r="AA105" s="282" t="s">
        <v>1838</v>
      </c>
      <c r="AB105" s="282" t="s">
        <v>1838</v>
      </c>
      <c r="AC105" s="291"/>
      <c r="AD105" s="291"/>
      <c r="AE105" s="291"/>
      <c r="AF105" s="280"/>
      <c r="AG105" s="374"/>
    </row>
    <row r="106" spans="1:33" x14ac:dyDescent="0.25">
      <c r="A106" s="272" t="s">
        <v>277</v>
      </c>
      <c r="B106" s="268" t="s">
        <v>250</v>
      </c>
      <c r="C106" s="273"/>
      <c r="D106" s="273"/>
      <c r="E106" s="273"/>
      <c r="F106" s="273"/>
      <c r="G106" s="273"/>
      <c r="H106" s="273"/>
      <c r="I106" s="273"/>
      <c r="J106" s="273"/>
      <c r="K106" s="291"/>
      <c r="L106" s="273"/>
      <c r="M106" s="273"/>
      <c r="N106" s="273"/>
      <c r="O106" s="273"/>
      <c r="P106" s="273"/>
      <c r="Q106" s="273"/>
      <c r="R106" s="273"/>
      <c r="S106" s="273"/>
      <c r="T106" s="273"/>
      <c r="U106" s="273"/>
      <c r="V106" s="273"/>
      <c r="W106" s="273"/>
      <c r="X106" s="273"/>
      <c r="Y106" s="273"/>
      <c r="Z106" s="273"/>
      <c r="AA106" s="273"/>
      <c r="AB106" s="273"/>
      <c r="AC106" s="291"/>
      <c r="AD106" s="291"/>
      <c r="AE106" s="291"/>
      <c r="AF106" s="280"/>
      <c r="AG106" s="374"/>
    </row>
    <row r="107" spans="1:33" ht="75" x14ac:dyDescent="0.25">
      <c r="A107" s="272" t="s">
        <v>2981</v>
      </c>
      <c r="B107" s="273"/>
      <c r="C107" s="273"/>
      <c r="D107" s="273" t="s">
        <v>1300</v>
      </c>
      <c r="E107" s="273" t="s">
        <v>1301</v>
      </c>
      <c r="F107" s="273"/>
      <c r="G107" s="273" t="s">
        <v>1302</v>
      </c>
      <c r="H107" s="273" t="s">
        <v>1303</v>
      </c>
      <c r="I107" s="273" t="s">
        <v>1027</v>
      </c>
      <c r="J107" s="273" t="s">
        <v>1014</v>
      </c>
      <c r="K107" s="291" t="s">
        <v>23</v>
      </c>
      <c r="L107" s="282" t="s">
        <v>949</v>
      </c>
      <c r="M107" s="268" t="s">
        <v>950</v>
      </c>
      <c r="N107" s="273" t="s">
        <v>1304</v>
      </c>
      <c r="O107" s="282" t="s">
        <v>3132</v>
      </c>
      <c r="P107" s="282" t="s">
        <v>1838</v>
      </c>
      <c r="Q107" s="282" t="s">
        <v>1838</v>
      </c>
      <c r="R107" s="282" t="s">
        <v>949</v>
      </c>
      <c r="S107" s="282" t="s">
        <v>3129</v>
      </c>
      <c r="T107" s="282" t="s">
        <v>949</v>
      </c>
      <c r="U107" s="282" t="s">
        <v>3109</v>
      </c>
      <c r="V107" s="282" t="s">
        <v>949</v>
      </c>
      <c r="W107" s="282" t="s">
        <v>949</v>
      </c>
      <c r="X107" s="282" t="s">
        <v>949</v>
      </c>
      <c r="Y107" s="282" t="s">
        <v>949</v>
      </c>
      <c r="Z107" s="282" t="s">
        <v>949</v>
      </c>
      <c r="AA107" s="282" t="s">
        <v>949</v>
      </c>
      <c r="AB107" s="282" t="s">
        <v>3134</v>
      </c>
      <c r="AC107" s="291"/>
      <c r="AD107" s="291"/>
      <c r="AE107" s="291"/>
      <c r="AF107" s="280"/>
      <c r="AG107" s="374"/>
    </row>
    <row r="108" spans="1:33" ht="75" x14ac:dyDescent="0.25">
      <c r="A108" s="272" t="s">
        <v>2982</v>
      </c>
      <c r="B108" s="273"/>
      <c r="C108" s="273"/>
      <c r="D108" s="273" t="s">
        <v>1305</v>
      </c>
      <c r="E108" s="273" t="s">
        <v>1301</v>
      </c>
      <c r="F108" s="273"/>
      <c r="G108" s="273" t="s">
        <v>1306</v>
      </c>
      <c r="H108" s="273" t="s">
        <v>2242</v>
      </c>
      <c r="I108" s="273" t="s">
        <v>1027</v>
      </c>
      <c r="J108" s="273" t="s">
        <v>1014</v>
      </c>
      <c r="K108" s="291">
        <v>4</v>
      </c>
      <c r="L108" s="282" t="s">
        <v>949</v>
      </c>
      <c r="M108" s="268" t="s">
        <v>950</v>
      </c>
      <c r="N108" s="273" t="s">
        <v>1307</v>
      </c>
      <c r="O108" s="282" t="s">
        <v>3133</v>
      </c>
      <c r="P108" s="282" t="s">
        <v>1838</v>
      </c>
      <c r="Q108" s="282" t="s">
        <v>1838</v>
      </c>
      <c r="R108" s="282" t="s">
        <v>949</v>
      </c>
      <c r="S108" s="282" t="s">
        <v>3129</v>
      </c>
      <c r="T108" s="282" t="s">
        <v>949</v>
      </c>
      <c r="U108" s="282" t="s">
        <v>3109</v>
      </c>
      <c r="V108" s="282" t="s">
        <v>949</v>
      </c>
      <c r="W108" s="282" t="s">
        <v>949</v>
      </c>
      <c r="X108" s="282" t="s">
        <v>949</v>
      </c>
      <c r="Y108" s="282" t="s">
        <v>949</v>
      </c>
      <c r="Z108" s="282" t="s">
        <v>949</v>
      </c>
      <c r="AA108" s="282" t="s">
        <v>949</v>
      </c>
      <c r="AB108" s="282" t="s">
        <v>3134</v>
      </c>
      <c r="AC108" s="291"/>
      <c r="AD108" s="291"/>
      <c r="AE108" s="291"/>
      <c r="AF108" s="280"/>
      <c r="AG108" s="374"/>
    </row>
    <row r="109" spans="1:33" ht="105" x14ac:dyDescent="0.25">
      <c r="A109" s="272" t="s">
        <v>2983</v>
      </c>
      <c r="B109" s="273"/>
      <c r="C109" s="273"/>
      <c r="D109" s="273" t="s">
        <v>2968</v>
      </c>
      <c r="E109" s="273" t="s">
        <v>2969</v>
      </c>
      <c r="F109" s="273"/>
      <c r="G109" s="273" t="s">
        <v>2970</v>
      </c>
      <c r="H109" s="273" t="s">
        <v>2984</v>
      </c>
      <c r="I109" s="273" t="s">
        <v>1027</v>
      </c>
      <c r="J109" s="273" t="s">
        <v>1014</v>
      </c>
      <c r="K109" s="291" t="s">
        <v>23</v>
      </c>
      <c r="L109" s="282" t="s">
        <v>949</v>
      </c>
      <c r="M109" s="268" t="s">
        <v>950</v>
      </c>
      <c r="N109" s="273" t="s">
        <v>2972</v>
      </c>
      <c r="O109" s="282" t="s">
        <v>2241</v>
      </c>
      <c r="P109" s="282" t="s">
        <v>1838</v>
      </c>
      <c r="Q109" s="282" t="s">
        <v>1838</v>
      </c>
      <c r="R109" s="282" t="s">
        <v>949</v>
      </c>
      <c r="S109" s="282" t="s">
        <v>3129</v>
      </c>
      <c r="T109" s="282" t="s">
        <v>949</v>
      </c>
      <c r="U109" s="282" t="s">
        <v>3109</v>
      </c>
      <c r="V109" s="282" t="s">
        <v>949</v>
      </c>
      <c r="W109" s="282" t="s">
        <v>949</v>
      </c>
      <c r="X109" s="282" t="s">
        <v>949</v>
      </c>
      <c r="Y109" s="282" t="s">
        <v>949</v>
      </c>
      <c r="Z109" s="282" t="s">
        <v>949</v>
      </c>
      <c r="AA109" s="282" t="s">
        <v>949</v>
      </c>
      <c r="AB109" s="282" t="s">
        <v>3135</v>
      </c>
      <c r="AC109" s="291"/>
      <c r="AD109" s="291"/>
      <c r="AE109" s="291"/>
      <c r="AF109" s="280"/>
      <c r="AG109" s="374"/>
    </row>
    <row r="110" spans="1:33" ht="30" x14ac:dyDescent="0.25">
      <c r="A110" s="272" t="s">
        <v>2985</v>
      </c>
      <c r="B110" s="273"/>
      <c r="C110" s="273"/>
      <c r="D110" s="273" t="s">
        <v>2974</v>
      </c>
      <c r="E110" s="273" t="s">
        <v>2975</v>
      </c>
      <c r="F110" s="273"/>
      <c r="G110" s="273" t="s">
        <v>3992</v>
      </c>
      <c r="H110" s="273" t="s">
        <v>1027</v>
      </c>
      <c r="I110" s="273" t="s">
        <v>1027</v>
      </c>
      <c r="J110" s="273" t="s">
        <v>1014</v>
      </c>
      <c r="K110" s="291">
        <v>4</v>
      </c>
      <c r="L110" s="282" t="s">
        <v>949</v>
      </c>
      <c r="M110" s="268"/>
      <c r="N110" s="273"/>
      <c r="O110" s="282" t="s">
        <v>949</v>
      </c>
      <c r="P110" s="282" t="s">
        <v>949</v>
      </c>
      <c r="Q110" s="282" t="s">
        <v>949</v>
      </c>
      <c r="R110" s="282" t="s">
        <v>949</v>
      </c>
      <c r="S110" s="282" t="s">
        <v>949</v>
      </c>
      <c r="T110" s="282" t="s">
        <v>949</v>
      </c>
      <c r="U110" s="282" t="s">
        <v>949</v>
      </c>
      <c r="V110" s="282" t="s">
        <v>949</v>
      </c>
      <c r="W110" s="282" t="s">
        <v>949</v>
      </c>
      <c r="X110" s="282" t="s">
        <v>949</v>
      </c>
      <c r="Y110" s="282" t="s">
        <v>949</v>
      </c>
      <c r="Z110" s="282" t="s">
        <v>949</v>
      </c>
      <c r="AA110" s="282" t="s">
        <v>949</v>
      </c>
      <c r="AB110" s="282" t="s">
        <v>949</v>
      </c>
      <c r="AC110" s="291"/>
      <c r="AD110" s="291"/>
      <c r="AE110" s="291"/>
      <c r="AF110" s="280"/>
      <c r="AG110" s="374"/>
    </row>
    <row r="111" spans="1:33" ht="195" x14ac:dyDescent="0.25">
      <c r="A111" s="272" t="s">
        <v>1566</v>
      </c>
      <c r="B111" s="273"/>
      <c r="C111" s="273"/>
      <c r="D111" s="273" t="s">
        <v>2243</v>
      </c>
      <c r="E111" s="273"/>
      <c r="F111" s="273"/>
      <c r="G111" s="273" t="s">
        <v>2244</v>
      </c>
      <c r="H111" s="273" t="s">
        <v>2245</v>
      </c>
      <c r="I111" s="273" t="s">
        <v>2246</v>
      </c>
      <c r="J111" s="273" t="s">
        <v>1014</v>
      </c>
      <c r="K111" s="291">
        <v>4</v>
      </c>
      <c r="L111" s="282" t="s">
        <v>3095</v>
      </c>
      <c r="M111" s="268"/>
      <c r="N111" s="273" t="s">
        <v>2247</v>
      </c>
      <c r="O111" s="282" t="s">
        <v>3136</v>
      </c>
      <c r="P111" s="282" t="s">
        <v>3137</v>
      </c>
      <c r="Q111" s="282" t="s">
        <v>1838</v>
      </c>
      <c r="R111" s="282" t="s">
        <v>1838</v>
      </c>
      <c r="S111" s="282" t="s">
        <v>3138</v>
      </c>
      <c r="T111" s="282" t="s">
        <v>3139</v>
      </c>
      <c r="U111" s="282" t="s">
        <v>3046</v>
      </c>
      <c r="V111" s="282" t="s">
        <v>1838</v>
      </c>
      <c r="W111" s="282" t="s">
        <v>1838</v>
      </c>
      <c r="X111" s="282" t="s">
        <v>3140</v>
      </c>
      <c r="Y111" s="282" t="s">
        <v>3046</v>
      </c>
      <c r="Z111" s="282" t="s">
        <v>1838</v>
      </c>
      <c r="AA111" s="282" t="s">
        <v>1838</v>
      </c>
      <c r="AB111" s="282" t="s">
        <v>1838</v>
      </c>
      <c r="AC111" s="291"/>
      <c r="AD111" s="291"/>
      <c r="AE111" s="291"/>
      <c r="AF111" s="280"/>
      <c r="AG111" s="374"/>
    </row>
    <row r="112" spans="1:33" x14ac:dyDescent="0.25">
      <c r="A112" s="272" t="s">
        <v>278</v>
      </c>
      <c r="B112" s="268" t="s">
        <v>251</v>
      </c>
      <c r="C112" s="273"/>
      <c r="D112" s="273"/>
      <c r="E112" s="273"/>
      <c r="F112" s="273"/>
      <c r="G112" s="273"/>
      <c r="H112" s="273"/>
      <c r="I112" s="273"/>
      <c r="J112" s="273"/>
      <c r="K112" s="291"/>
      <c r="L112" s="273"/>
      <c r="M112" s="273"/>
      <c r="N112" s="273"/>
      <c r="O112" s="273"/>
      <c r="P112" s="273"/>
      <c r="Q112" s="273"/>
      <c r="R112" s="273"/>
      <c r="S112" s="273"/>
      <c r="T112" s="273"/>
      <c r="U112" s="273"/>
      <c r="V112" s="273"/>
      <c r="W112" s="273"/>
      <c r="X112" s="273"/>
      <c r="Y112" s="273"/>
      <c r="Z112" s="273"/>
      <c r="AA112" s="273"/>
      <c r="AB112" s="273"/>
      <c r="AC112" s="291"/>
      <c r="AD112" s="291"/>
      <c r="AE112" s="291"/>
      <c r="AF112" s="280"/>
      <c r="AG112" s="374"/>
    </row>
    <row r="113" spans="1:33" ht="75" x14ac:dyDescent="0.25">
      <c r="A113" s="272" t="s">
        <v>2986</v>
      </c>
      <c r="B113" s="273"/>
      <c r="C113" s="273"/>
      <c r="D113" s="273" t="s">
        <v>1300</v>
      </c>
      <c r="E113" s="273" t="s">
        <v>1301</v>
      </c>
      <c r="F113" s="273"/>
      <c r="G113" s="273" t="s">
        <v>1302</v>
      </c>
      <c r="H113" s="273" t="s">
        <v>1303</v>
      </c>
      <c r="I113" s="273" t="s">
        <v>1027</v>
      </c>
      <c r="J113" s="273" t="s">
        <v>1014</v>
      </c>
      <c r="K113" s="291" t="s">
        <v>23</v>
      </c>
      <c r="L113" s="282" t="s">
        <v>949</v>
      </c>
      <c r="M113" s="268" t="s">
        <v>950</v>
      </c>
      <c r="N113" s="273" t="s">
        <v>1304</v>
      </c>
      <c r="O113" s="282" t="s">
        <v>3132</v>
      </c>
      <c r="P113" s="282" t="s">
        <v>1838</v>
      </c>
      <c r="Q113" s="282" t="s">
        <v>1838</v>
      </c>
      <c r="R113" s="282" t="s">
        <v>949</v>
      </c>
      <c r="S113" s="282" t="s">
        <v>3129</v>
      </c>
      <c r="T113" s="282" t="s">
        <v>949</v>
      </c>
      <c r="U113" s="282" t="s">
        <v>3109</v>
      </c>
      <c r="V113" s="282" t="s">
        <v>949</v>
      </c>
      <c r="W113" s="282" t="s">
        <v>949</v>
      </c>
      <c r="X113" s="282" t="s">
        <v>949</v>
      </c>
      <c r="Y113" s="282" t="s">
        <v>949</v>
      </c>
      <c r="Z113" s="282" t="s">
        <v>949</v>
      </c>
      <c r="AA113" s="282" t="s">
        <v>949</v>
      </c>
      <c r="AB113" s="282" t="s">
        <v>3134</v>
      </c>
      <c r="AC113" s="291"/>
      <c r="AD113" s="291"/>
      <c r="AE113" s="291"/>
      <c r="AF113" s="280"/>
      <c r="AG113" s="374"/>
    </row>
    <row r="114" spans="1:33" ht="75" x14ac:dyDescent="0.25">
      <c r="A114" s="272" t="s">
        <v>2987</v>
      </c>
      <c r="B114" s="273"/>
      <c r="C114" s="273"/>
      <c r="D114" s="273" t="s">
        <v>1305</v>
      </c>
      <c r="E114" s="273" t="s">
        <v>1301</v>
      </c>
      <c r="F114" s="273"/>
      <c r="G114" s="273" t="s">
        <v>1306</v>
      </c>
      <c r="H114" s="273" t="s">
        <v>2242</v>
      </c>
      <c r="I114" s="273" t="s">
        <v>1027</v>
      </c>
      <c r="J114" s="273" t="s">
        <v>1014</v>
      </c>
      <c r="K114" s="291">
        <v>4</v>
      </c>
      <c r="L114" s="282" t="s">
        <v>949</v>
      </c>
      <c r="M114" s="268" t="s">
        <v>950</v>
      </c>
      <c r="N114" s="273" t="s">
        <v>1307</v>
      </c>
      <c r="O114" s="282" t="s">
        <v>3133</v>
      </c>
      <c r="P114" s="282" t="s">
        <v>1838</v>
      </c>
      <c r="Q114" s="282" t="s">
        <v>1838</v>
      </c>
      <c r="R114" s="282" t="s">
        <v>949</v>
      </c>
      <c r="S114" s="282" t="s">
        <v>3129</v>
      </c>
      <c r="T114" s="282" t="s">
        <v>949</v>
      </c>
      <c r="U114" s="282" t="s">
        <v>3109</v>
      </c>
      <c r="V114" s="282" t="s">
        <v>949</v>
      </c>
      <c r="W114" s="282" t="s">
        <v>949</v>
      </c>
      <c r="X114" s="282" t="s">
        <v>949</v>
      </c>
      <c r="Y114" s="282" t="s">
        <v>949</v>
      </c>
      <c r="Z114" s="282" t="s">
        <v>949</v>
      </c>
      <c r="AA114" s="282" t="s">
        <v>949</v>
      </c>
      <c r="AB114" s="282" t="s">
        <v>3134</v>
      </c>
      <c r="AC114" s="291"/>
      <c r="AD114" s="291"/>
      <c r="AE114" s="291"/>
      <c r="AF114" s="280"/>
      <c r="AG114" s="374"/>
    </row>
    <row r="115" spans="1:33" ht="105" x14ac:dyDescent="0.25">
      <c r="A115" s="272" t="s">
        <v>2988</v>
      </c>
      <c r="B115" s="273"/>
      <c r="C115" s="273"/>
      <c r="D115" s="273" t="s">
        <v>2968</v>
      </c>
      <c r="E115" s="273" t="s">
        <v>2969</v>
      </c>
      <c r="F115" s="273"/>
      <c r="G115" s="273" t="s">
        <v>2970</v>
      </c>
      <c r="H115" s="273" t="s">
        <v>2989</v>
      </c>
      <c r="I115" s="273" t="s">
        <v>1027</v>
      </c>
      <c r="J115" s="273" t="s">
        <v>1014</v>
      </c>
      <c r="K115" s="291" t="s">
        <v>23</v>
      </c>
      <c r="L115" s="282" t="s">
        <v>949</v>
      </c>
      <c r="M115" s="268" t="s">
        <v>950</v>
      </c>
      <c r="N115" s="273" t="s">
        <v>2972</v>
      </c>
      <c r="O115" s="282" t="s">
        <v>2241</v>
      </c>
      <c r="P115" s="282" t="s">
        <v>1838</v>
      </c>
      <c r="Q115" s="282" t="s">
        <v>1838</v>
      </c>
      <c r="R115" s="282" t="s">
        <v>949</v>
      </c>
      <c r="S115" s="282" t="s">
        <v>3129</v>
      </c>
      <c r="T115" s="282" t="s">
        <v>949</v>
      </c>
      <c r="U115" s="282" t="s">
        <v>3109</v>
      </c>
      <c r="V115" s="282" t="s">
        <v>949</v>
      </c>
      <c r="W115" s="282" t="s">
        <v>949</v>
      </c>
      <c r="X115" s="282" t="s">
        <v>949</v>
      </c>
      <c r="Y115" s="282" t="s">
        <v>949</v>
      </c>
      <c r="Z115" s="282" t="s">
        <v>949</v>
      </c>
      <c r="AA115" s="282" t="s">
        <v>949</v>
      </c>
      <c r="AB115" s="282" t="s">
        <v>3135</v>
      </c>
      <c r="AC115" s="291"/>
      <c r="AD115" s="291"/>
      <c r="AE115" s="291"/>
      <c r="AF115" s="280"/>
      <c r="AG115" s="374"/>
    </row>
    <row r="116" spans="1:33" ht="30" x14ac:dyDescent="0.25">
      <c r="A116" s="272" t="s">
        <v>2990</v>
      </c>
      <c r="B116" s="273"/>
      <c r="C116" s="273"/>
      <c r="D116" s="273" t="s">
        <v>2974</v>
      </c>
      <c r="E116" s="273" t="s">
        <v>2975</v>
      </c>
      <c r="F116" s="273"/>
      <c r="G116" s="273" t="s">
        <v>3992</v>
      </c>
      <c r="H116" s="273" t="s">
        <v>1027</v>
      </c>
      <c r="I116" s="273" t="s">
        <v>1027</v>
      </c>
      <c r="J116" s="273" t="s">
        <v>1014</v>
      </c>
      <c r="K116" s="291">
        <v>4</v>
      </c>
      <c r="L116" s="282" t="s">
        <v>949</v>
      </c>
      <c r="M116" s="268"/>
      <c r="N116" s="273"/>
      <c r="O116" s="282" t="s">
        <v>949</v>
      </c>
      <c r="P116" s="282" t="s">
        <v>949</v>
      </c>
      <c r="Q116" s="282" t="s">
        <v>949</v>
      </c>
      <c r="R116" s="282" t="s">
        <v>949</v>
      </c>
      <c r="S116" s="282" t="s">
        <v>949</v>
      </c>
      <c r="T116" s="282" t="s">
        <v>949</v>
      </c>
      <c r="U116" s="282" t="s">
        <v>949</v>
      </c>
      <c r="V116" s="282" t="s">
        <v>949</v>
      </c>
      <c r="W116" s="282" t="s">
        <v>949</v>
      </c>
      <c r="X116" s="282" t="s">
        <v>949</v>
      </c>
      <c r="Y116" s="282" t="s">
        <v>949</v>
      </c>
      <c r="Z116" s="282" t="s">
        <v>949</v>
      </c>
      <c r="AA116" s="282" t="s">
        <v>949</v>
      </c>
      <c r="AB116" s="282" t="s">
        <v>949</v>
      </c>
      <c r="AC116" s="291"/>
      <c r="AD116" s="291"/>
      <c r="AE116" s="291"/>
      <c r="AF116" s="280"/>
      <c r="AG116" s="374"/>
    </row>
    <row r="117" spans="1:33" ht="195" x14ac:dyDescent="0.25">
      <c r="A117" s="272" t="s">
        <v>1566</v>
      </c>
      <c r="B117" s="273"/>
      <c r="C117" s="273"/>
      <c r="D117" s="273" t="s">
        <v>2243</v>
      </c>
      <c r="E117" s="273"/>
      <c r="F117" s="273"/>
      <c r="G117" s="273" t="s">
        <v>2244</v>
      </c>
      <c r="H117" s="273" t="s">
        <v>2245</v>
      </c>
      <c r="I117" s="273" t="s">
        <v>2246</v>
      </c>
      <c r="J117" s="273" t="s">
        <v>1014</v>
      </c>
      <c r="K117" s="291">
        <v>4</v>
      </c>
      <c r="L117" s="282" t="s">
        <v>3095</v>
      </c>
      <c r="M117" s="268"/>
      <c r="N117" s="273" t="s">
        <v>2247</v>
      </c>
      <c r="O117" s="282" t="s">
        <v>3136</v>
      </c>
      <c r="P117" s="282" t="s">
        <v>3137</v>
      </c>
      <c r="Q117" s="282" t="s">
        <v>1838</v>
      </c>
      <c r="R117" s="282" t="s">
        <v>1838</v>
      </c>
      <c r="S117" s="282" t="s">
        <v>3138</v>
      </c>
      <c r="T117" s="282" t="s">
        <v>3139</v>
      </c>
      <c r="U117" s="282" t="s">
        <v>3046</v>
      </c>
      <c r="V117" s="282" t="s">
        <v>1838</v>
      </c>
      <c r="W117" s="282" t="s">
        <v>1838</v>
      </c>
      <c r="X117" s="282" t="s">
        <v>3140</v>
      </c>
      <c r="Y117" s="282" t="s">
        <v>3046</v>
      </c>
      <c r="Z117" s="282" t="s">
        <v>1838</v>
      </c>
      <c r="AA117" s="282" t="s">
        <v>1838</v>
      </c>
      <c r="AB117" s="282" t="s">
        <v>1838</v>
      </c>
      <c r="AC117" s="291"/>
      <c r="AD117" s="291"/>
      <c r="AE117" s="291"/>
      <c r="AF117" s="280"/>
      <c r="AG117" s="374"/>
    </row>
    <row r="118" spans="1:33" x14ac:dyDescent="0.25">
      <c r="A118" s="272" t="s">
        <v>266</v>
      </c>
      <c r="B118" s="268" t="s">
        <v>252</v>
      </c>
      <c r="C118" s="273"/>
      <c r="D118" s="273"/>
      <c r="E118" s="273"/>
      <c r="F118" s="273"/>
      <c r="G118" s="273"/>
      <c r="H118" s="273"/>
      <c r="I118" s="273"/>
      <c r="J118" s="273"/>
      <c r="K118" s="291"/>
      <c r="L118" s="273"/>
      <c r="M118" s="273"/>
      <c r="N118" s="273"/>
      <c r="O118" s="273"/>
      <c r="P118" s="273"/>
      <c r="Q118" s="273"/>
      <c r="R118" s="273"/>
      <c r="S118" s="273"/>
      <c r="T118" s="273"/>
      <c r="U118" s="273"/>
      <c r="V118" s="273"/>
      <c r="W118" s="273"/>
      <c r="X118" s="273"/>
      <c r="Y118" s="273"/>
      <c r="Z118" s="273"/>
      <c r="AA118" s="273"/>
      <c r="AB118" s="273"/>
      <c r="AC118" s="291"/>
      <c r="AD118" s="291"/>
      <c r="AE118" s="291"/>
      <c r="AF118" s="280"/>
      <c r="AG118" s="374"/>
    </row>
    <row r="119" spans="1:33" x14ac:dyDescent="0.25">
      <c r="A119" s="272" t="s">
        <v>267</v>
      </c>
      <c r="B119" s="273" t="s">
        <v>253</v>
      </c>
      <c r="C119" s="273"/>
      <c r="D119" s="273"/>
      <c r="E119" s="273"/>
      <c r="F119" s="273"/>
      <c r="G119" s="273"/>
      <c r="H119" s="273"/>
      <c r="I119" s="273"/>
      <c r="J119" s="273"/>
      <c r="K119" s="291"/>
      <c r="L119" s="273"/>
      <c r="M119" s="273"/>
      <c r="N119" s="273"/>
      <c r="O119" s="273"/>
      <c r="P119" s="273"/>
      <c r="Q119" s="273"/>
      <c r="R119" s="273"/>
      <c r="S119" s="273"/>
      <c r="T119" s="273"/>
      <c r="U119" s="273"/>
      <c r="V119" s="273"/>
      <c r="W119" s="273"/>
      <c r="X119" s="273"/>
      <c r="Y119" s="273"/>
      <c r="Z119" s="273"/>
      <c r="AA119" s="273"/>
      <c r="AB119" s="273"/>
      <c r="AC119" s="291"/>
      <c r="AD119" s="291"/>
      <c r="AE119" s="291"/>
      <c r="AF119" s="280"/>
      <c r="AG119" s="374"/>
    </row>
    <row r="120" spans="1:33" ht="105" x14ac:dyDescent="0.25">
      <c r="A120" s="272" t="s">
        <v>384</v>
      </c>
      <c r="B120" s="273"/>
      <c r="C120" s="273"/>
      <c r="D120" s="273" t="s">
        <v>1308</v>
      </c>
      <c r="E120" s="273" t="s">
        <v>1309</v>
      </c>
      <c r="F120" s="273"/>
      <c r="G120" s="273" t="s">
        <v>2248</v>
      </c>
      <c r="H120" s="273" t="s">
        <v>2249</v>
      </c>
      <c r="I120" s="273" t="s">
        <v>1027</v>
      </c>
      <c r="J120" s="273" t="s">
        <v>1014</v>
      </c>
      <c r="K120" s="291">
        <v>4</v>
      </c>
      <c r="L120" s="282" t="s">
        <v>949</v>
      </c>
      <c r="M120" s="268" t="s">
        <v>1310</v>
      </c>
      <c r="N120" s="273" t="s">
        <v>2991</v>
      </c>
      <c r="O120" s="282" t="s">
        <v>949</v>
      </c>
      <c r="P120" s="282" t="s">
        <v>949</v>
      </c>
      <c r="Q120" s="282" t="s">
        <v>949</v>
      </c>
      <c r="R120" s="282" t="s">
        <v>949</v>
      </c>
      <c r="S120" s="282" t="s">
        <v>3141</v>
      </c>
      <c r="T120" s="282" t="s">
        <v>3142</v>
      </c>
      <c r="U120" s="282" t="s">
        <v>3109</v>
      </c>
      <c r="V120" s="282" t="s">
        <v>1838</v>
      </c>
      <c r="W120" s="282" t="s">
        <v>1838</v>
      </c>
      <c r="X120" s="282" t="s">
        <v>949</v>
      </c>
      <c r="Y120" s="282" t="s">
        <v>949</v>
      </c>
      <c r="Z120" s="282" t="s">
        <v>949</v>
      </c>
      <c r="AA120" s="282" t="s">
        <v>949</v>
      </c>
      <c r="AB120" s="282" t="s">
        <v>3135</v>
      </c>
      <c r="AC120" s="291"/>
      <c r="AD120" s="291"/>
      <c r="AE120" s="291"/>
      <c r="AF120" s="280"/>
      <c r="AG120" s="374"/>
    </row>
    <row r="121" spans="1:33" ht="105" x14ac:dyDescent="0.25">
      <c r="A121" s="272" t="s">
        <v>1566</v>
      </c>
      <c r="B121" s="273"/>
      <c r="C121" s="273"/>
      <c r="D121" s="273" t="s">
        <v>2250</v>
      </c>
      <c r="E121" s="273"/>
      <c r="F121" s="273"/>
      <c r="G121" s="273" t="s">
        <v>2248</v>
      </c>
      <c r="H121" s="273" t="s">
        <v>2249</v>
      </c>
      <c r="I121" s="273" t="s">
        <v>1027</v>
      </c>
      <c r="J121" s="273" t="s">
        <v>1014</v>
      </c>
      <c r="K121" s="291">
        <v>4</v>
      </c>
      <c r="L121" s="282" t="s">
        <v>949</v>
      </c>
      <c r="M121" s="268" t="s">
        <v>1310</v>
      </c>
      <c r="N121" s="273" t="s">
        <v>2991</v>
      </c>
      <c r="O121" s="282" t="s">
        <v>949</v>
      </c>
      <c r="P121" s="282" t="s">
        <v>949</v>
      </c>
      <c r="Q121" s="282" t="s">
        <v>949</v>
      </c>
      <c r="R121" s="282" t="s">
        <v>949</v>
      </c>
      <c r="S121" s="282" t="s">
        <v>3141</v>
      </c>
      <c r="T121" s="282" t="s">
        <v>3142</v>
      </c>
      <c r="U121" s="282" t="s">
        <v>3109</v>
      </c>
      <c r="V121" s="282" t="s">
        <v>1838</v>
      </c>
      <c r="W121" s="282" t="s">
        <v>1838</v>
      </c>
      <c r="X121" s="282" t="s">
        <v>949</v>
      </c>
      <c r="Y121" s="282" t="s">
        <v>949</v>
      </c>
      <c r="Z121" s="282" t="s">
        <v>949</v>
      </c>
      <c r="AA121" s="282" t="s">
        <v>949</v>
      </c>
      <c r="AB121" s="282" t="s">
        <v>3135</v>
      </c>
      <c r="AC121" s="291"/>
      <c r="AD121" s="291"/>
      <c r="AE121" s="291"/>
      <c r="AF121" s="280"/>
      <c r="AG121" s="374"/>
    </row>
    <row r="122" spans="1:33" x14ac:dyDescent="0.25">
      <c r="A122" s="272" t="s">
        <v>268</v>
      </c>
      <c r="B122" s="271" t="s">
        <v>254</v>
      </c>
      <c r="C122" s="273"/>
      <c r="D122" s="273"/>
      <c r="E122" s="273"/>
      <c r="F122" s="273"/>
      <c r="G122" s="273"/>
      <c r="H122" s="273"/>
      <c r="I122" s="273"/>
      <c r="J122" s="273"/>
      <c r="K122" s="291"/>
      <c r="L122" s="273"/>
      <c r="M122" s="273"/>
      <c r="N122" s="273"/>
      <c r="O122" s="273"/>
      <c r="P122" s="282"/>
      <c r="Q122" s="282"/>
      <c r="R122" s="282"/>
      <c r="S122" s="282"/>
      <c r="T122" s="282"/>
      <c r="U122" s="282"/>
      <c r="V122" s="282"/>
      <c r="W122" s="282"/>
      <c r="X122" s="282"/>
      <c r="Y122" s="282"/>
      <c r="Z122" s="282"/>
      <c r="AA122" s="282"/>
      <c r="AB122" s="282"/>
      <c r="AC122" s="291"/>
      <c r="AD122" s="291"/>
      <c r="AE122" s="291"/>
      <c r="AF122" s="280"/>
      <c r="AG122" s="374"/>
    </row>
    <row r="123" spans="1:33" x14ac:dyDescent="0.25">
      <c r="A123" s="272" t="s">
        <v>269</v>
      </c>
      <c r="B123" s="273" t="s">
        <v>1311</v>
      </c>
      <c r="C123" s="273"/>
      <c r="D123" s="273"/>
      <c r="E123" s="273"/>
      <c r="F123" s="273"/>
      <c r="G123" s="273"/>
      <c r="H123" s="273"/>
      <c r="I123" s="273"/>
      <c r="J123" s="273"/>
      <c r="K123" s="291"/>
      <c r="L123" s="273"/>
      <c r="M123" s="273"/>
      <c r="N123" s="273"/>
      <c r="O123" s="273"/>
      <c r="P123" s="282"/>
      <c r="Q123" s="282"/>
      <c r="R123" s="282"/>
      <c r="S123" s="282"/>
      <c r="T123" s="282"/>
      <c r="U123" s="282"/>
      <c r="V123" s="282"/>
      <c r="W123" s="282"/>
      <c r="X123" s="282"/>
      <c r="Y123" s="282"/>
      <c r="Z123" s="282"/>
      <c r="AA123" s="282"/>
      <c r="AB123" s="282"/>
      <c r="AC123" s="291"/>
      <c r="AD123" s="291"/>
      <c r="AE123" s="291"/>
      <c r="AF123" s="280"/>
      <c r="AG123" s="374"/>
    </row>
    <row r="124" spans="1:33" x14ac:dyDescent="0.25">
      <c r="A124" s="272" t="s">
        <v>270</v>
      </c>
      <c r="B124" s="273" t="s">
        <v>255</v>
      </c>
      <c r="C124" s="273"/>
      <c r="D124" s="273"/>
      <c r="E124" s="273"/>
      <c r="F124" s="273"/>
      <c r="G124" s="273"/>
      <c r="H124" s="273"/>
      <c r="I124" s="273"/>
      <c r="J124" s="273"/>
      <c r="K124" s="291"/>
      <c r="L124" s="273"/>
      <c r="M124" s="273"/>
      <c r="N124" s="273"/>
      <c r="O124" s="273"/>
      <c r="P124" s="282"/>
      <c r="Q124" s="282"/>
      <c r="R124" s="282"/>
      <c r="S124" s="282"/>
      <c r="T124" s="282"/>
      <c r="U124" s="282"/>
      <c r="V124" s="282"/>
      <c r="W124" s="282"/>
      <c r="X124" s="282"/>
      <c r="Y124" s="282"/>
      <c r="Z124" s="282"/>
      <c r="AA124" s="282"/>
      <c r="AB124" s="282"/>
      <c r="AC124" s="291"/>
      <c r="AD124" s="291"/>
      <c r="AE124" s="291"/>
      <c r="AF124" s="280"/>
      <c r="AG124" s="374"/>
    </row>
    <row r="125" spans="1:33" ht="90" x14ac:dyDescent="0.25">
      <c r="A125" s="272" t="s">
        <v>386</v>
      </c>
      <c r="B125" s="273"/>
      <c r="C125" s="273"/>
      <c r="D125" s="273" t="s">
        <v>385</v>
      </c>
      <c r="E125" s="273" t="s">
        <v>1309</v>
      </c>
      <c r="F125" s="273"/>
      <c r="G125" s="273" t="s">
        <v>1312</v>
      </c>
      <c r="H125" s="273" t="s">
        <v>2992</v>
      </c>
      <c r="I125" s="273" t="s">
        <v>1313</v>
      </c>
      <c r="J125" s="273" t="s">
        <v>1014</v>
      </c>
      <c r="K125" s="291" t="s">
        <v>3889</v>
      </c>
      <c r="L125" s="282" t="s">
        <v>949</v>
      </c>
      <c r="M125" s="268" t="s">
        <v>1310</v>
      </c>
      <c r="N125" s="273" t="s">
        <v>1314</v>
      </c>
      <c r="O125" s="282" t="s">
        <v>3143</v>
      </c>
      <c r="P125" s="282" t="s">
        <v>949</v>
      </c>
      <c r="Q125" s="282" t="s">
        <v>949</v>
      </c>
      <c r="R125" s="282" t="s">
        <v>949</v>
      </c>
      <c r="S125" s="282" t="s">
        <v>3129</v>
      </c>
      <c r="T125" s="282" t="s">
        <v>3142</v>
      </c>
      <c r="U125" s="282" t="s">
        <v>3109</v>
      </c>
      <c r="V125" s="282" t="s">
        <v>1838</v>
      </c>
      <c r="W125" s="282" t="s">
        <v>1838</v>
      </c>
      <c r="X125" s="282" t="s">
        <v>949</v>
      </c>
      <c r="Y125" s="282" t="s">
        <v>949</v>
      </c>
      <c r="Z125" s="282" t="s">
        <v>949</v>
      </c>
      <c r="AA125" s="282" t="s">
        <v>949</v>
      </c>
      <c r="AB125" s="282" t="s">
        <v>3134</v>
      </c>
      <c r="AC125" s="291"/>
      <c r="AD125" s="291"/>
      <c r="AE125" s="291"/>
      <c r="AF125" s="280"/>
      <c r="AG125" s="374"/>
    </row>
    <row r="126" spans="1:33" ht="75" x14ac:dyDescent="0.25">
      <c r="A126" s="272" t="s">
        <v>2265</v>
      </c>
      <c r="B126" s="273"/>
      <c r="C126" s="273"/>
      <c r="D126" s="273" t="s">
        <v>2251</v>
      </c>
      <c r="E126" s="273"/>
      <c r="F126" s="273"/>
      <c r="G126" s="273" t="s">
        <v>2252</v>
      </c>
      <c r="H126" s="273" t="s">
        <v>2993</v>
      </c>
      <c r="I126" s="273" t="s">
        <v>1313</v>
      </c>
      <c r="J126" s="273" t="s">
        <v>1014</v>
      </c>
      <c r="K126" s="291" t="s">
        <v>3889</v>
      </c>
      <c r="L126" s="282" t="s">
        <v>949</v>
      </c>
      <c r="M126" s="268" t="s">
        <v>1310</v>
      </c>
      <c r="N126" s="273" t="s">
        <v>2253</v>
      </c>
      <c r="O126" s="282" t="s">
        <v>3143</v>
      </c>
      <c r="P126" s="282" t="s">
        <v>949</v>
      </c>
      <c r="Q126" s="282" t="s">
        <v>949</v>
      </c>
      <c r="R126" s="282" t="s">
        <v>949</v>
      </c>
      <c r="S126" s="282" t="s">
        <v>3129</v>
      </c>
      <c r="T126" s="282" t="s">
        <v>3142</v>
      </c>
      <c r="U126" s="282" t="s">
        <v>3109</v>
      </c>
      <c r="V126" s="282" t="s">
        <v>1838</v>
      </c>
      <c r="W126" s="282" t="s">
        <v>1838</v>
      </c>
      <c r="X126" s="282" t="s">
        <v>949</v>
      </c>
      <c r="Y126" s="282" t="s">
        <v>949</v>
      </c>
      <c r="Z126" s="282" t="s">
        <v>949</v>
      </c>
      <c r="AA126" s="282" t="s">
        <v>949</v>
      </c>
      <c r="AB126" s="282" t="s">
        <v>3134</v>
      </c>
      <c r="AC126" s="291"/>
      <c r="AD126" s="291"/>
      <c r="AE126" s="291"/>
      <c r="AF126" s="280"/>
      <c r="AG126" s="374"/>
    </row>
    <row r="127" spans="1:33" x14ac:dyDescent="0.25">
      <c r="A127" s="272" t="s">
        <v>271</v>
      </c>
      <c r="B127" s="273" t="s">
        <v>256</v>
      </c>
      <c r="C127" s="273"/>
      <c r="D127" s="273"/>
      <c r="E127" s="273"/>
      <c r="F127" s="273"/>
      <c r="G127" s="273"/>
      <c r="H127" s="273"/>
      <c r="I127" s="273"/>
      <c r="J127" s="273"/>
      <c r="K127" s="291"/>
      <c r="L127" s="282"/>
      <c r="M127" s="273"/>
      <c r="N127" s="273"/>
      <c r="O127" s="273"/>
      <c r="P127" s="282"/>
      <c r="Q127" s="282"/>
      <c r="R127" s="282"/>
      <c r="S127" s="282"/>
      <c r="T127" s="282"/>
      <c r="U127" s="282"/>
      <c r="V127" s="282"/>
      <c r="W127" s="282"/>
      <c r="X127" s="282"/>
      <c r="Y127" s="282"/>
      <c r="Z127" s="282"/>
      <c r="AA127" s="282"/>
      <c r="AB127" s="282"/>
      <c r="AC127" s="291"/>
      <c r="AD127" s="291"/>
      <c r="AE127" s="291"/>
      <c r="AF127" s="280"/>
      <c r="AG127" s="374"/>
    </row>
    <row r="128" spans="1:33" ht="165" x14ac:dyDescent="0.25">
      <c r="A128" s="272" t="s">
        <v>387</v>
      </c>
      <c r="B128" s="273"/>
      <c r="C128" s="273"/>
      <c r="D128" s="273" t="s">
        <v>385</v>
      </c>
      <c r="E128" s="273" t="s">
        <v>1309</v>
      </c>
      <c r="F128" s="273"/>
      <c r="G128" s="273" t="s">
        <v>1312</v>
      </c>
      <c r="H128" s="273" t="s">
        <v>2994</v>
      </c>
      <c r="I128" s="273" t="s">
        <v>1315</v>
      </c>
      <c r="J128" s="273" t="s">
        <v>1014</v>
      </c>
      <c r="K128" s="291">
        <v>3</v>
      </c>
      <c r="L128" s="282" t="s">
        <v>949</v>
      </c>
      <c r="M128" s="268" t="s">
        <v>1310</v>
      </c>
      <c r="N128" s="273" t="s">
        <v>1316</v>
      </c>
      <c r="O128" s="282" t="s">
        <v>3144</v>
      </c>
      <c r="P128" s="282" t="s">
        <v>949</v>
      </c>
      <c r="Q128" s="282" t="s">
        <v>949</v>
      </c>
      <c r="R128" s="282" t="s">
        <v>949</v>
      </c>
      <c r="S128" s="282" t="s">
        <v>3129</v>
      </c>
      <c r="T128" s="282" t="s">
        <v>3142</v>
      </c>
      <c r="U128" s="282" t="s">
        <v>3109</v>
      </c>
      <c r="V128" s="282" t="s">
        <v>1838</v>
      </c>
      <c r="W128" s="282" t="s">
        <v>1838</v>
      </c>
      <c r="X128" s="282" t="s">
        <v>949</v>
      </c>
      <c r="Y128" s="282" t="s">
        <v>949</v>
      </c>
      <c r="Z128" s="282" t="s">
        <v>949</v>
      </c>
      <c r="AA128" s="282" t="s">
        <v>949</v>
      </c>
      <c r="AB128" s="282" t="s">
        <v>3134</v>
      </c>
      <c r="AC128" s="291"/>
      <c r="AD128" s="291"/>
      <c r="AE128" s="291"/>
      <c r="AF128" s="280"/>
      <c r="AG128" s="374"/>
    </row>
    <row r="129" spans="1:33" x14ac:dyDescent="0.25">
      <c r="A129" s="272" t="s">
        <v>279</v>
      </c>
      <c r="B129" s="271" t="s">
        <v>257</v>
      </c>
      <c r="C129" s="273"/>
      <c r="D129" s="273"/>
      <c r="E129" s="273"/>
      <c r="F129" s="273"/>
      <c r="G129" s="273"/>
      <c r="H129" s="273"/>
      <c r="I129" s="273"/>
      <c r="J129" s="273"/>
      <c r="K129" s="291"/>
      <c r="L129" s="282"/>
      <c r="M129" s="273"/>
      <c r="N129" s="273"/>
      <c r="O129" s="273"/>
      <c r="P129" s="273"/>
      <c r="Q129" s="273"/>
      <c r="R129" s="273"/>
      <c r="S129" s="273"/>
      <c r="T129" s="273"/>
      <c r="U129" s="273"/>
      <c r="V129" s="273"/>
      <c r="W129" s="273"/>
      <c r="X129" s="273"/>
      <c r="Y129" s="273"/>
      <c r="Z129" s="273"/>
      <c r="AA129" s="273"/>
      <c r="AB129" s="273"/>
      <c r="AC129" s="291"/>
      <c r="AD129" s="291"/>
      <c r="AE129" s="291"/>
      <c r="AF129" s="280"/>
      <c r="AG129" s="374"/>
    </row>
    <row r="130" spans="1:33" x14ac:dyDescent="0.25">
      <c r="A130" s="272" t="s">
        <v>280</v>
      </c>
      <c r="B130" s="273" t="s">
        <v>258</v>
      </c>
      <c r="C130" s="273"/>
      <c r="D130" s="273"/>
      <c r="E130" s="273"/>
      <c r="F130" s="273"/>
      <c r="G130" s="273"/>
      <c r="H130" s="273"/>
      <c r="I130" s="273"/>
      <c r="J130" s="273"/>
      <c r="K130" s="291"/>
      <c r="L130" s="282"/>
      <c r="M130" s="273"/>
      <c r="N130" s="273"/>
      <c r="O130" s="273"/>
      <c r="P130" s="273"/>
      <c r="Q130" s="273"/>
      <c r="R130" s="273"/>
      <c r="S130" s="273"/>
      <c r="T130" s="273"/>
      <c r="U130" s="273"/>
      <c r="V130" s="273"/>
      <c r="W130" s="273"/>
      <c r="X130" s="273"/>
      <c r="Y130" s="273"/>
      <c r="Z130" s="273"/>
      <c r="AA130" s="273"/>
      <c r="AB130" s="273"/>
      <c r="AC130" s="291"/>
      <c r="AD130" s="291"/>
      <c r="AE130" s="291"/>
      <c r="AF130" s="280"/>
      <c r="AG130" s="374"/>
    </row>
    <row r="131" spans="1:33" ht="195" x14ac:dyDescent="0.25">
      <c r="A131" s="272" t="s">
        <v>388</v>
      </c>
      <c r="B131" s="273"/>
      <c r="C131" s="273"/>
      <c r="D131" s="273" t="s">
        <v>385</v>
      </c>
      <c r="E131" s="273" t="s">
        <v>1309</v>
      </c>
      <c r="F131" s="273"/>
      <c r="G131" s="273" t="s">
        <v>1312</v>
      </c>
      <c r="H131" s="273" t="s">
        <v>2995</v>
      </c>
      <c r="I131" s="273" t="s">
        <v>1317</v>
      </c>
      <c r="J131" s="273" t="s">
        <v>1014</v>
      </c>
      <c r="K131" s="291">
        <v>3</v>
      </c>
      <c r="L131" s="282" t="s">
        <v>949</v>
      </c>
      <c r="M131" s="268" t="s">
        <v>1310</v>
      </c>
      <c r="N131" s="273" t="s">
        <v>1318</v>
      </c>
      <c r="O131" s="282" t="s">
        <v>3145</v>
      </c>
      <c r="P131" s="282" t="s">
        <v>949</v>
      </c>
      <c r="Q131" s="282" t="s">
        <v>949</v>
      </c>
      <c r="R131" s="282" t="s">
        <v>949</v>
      </c>
      <c r="S131" s="282" t="s">
        <v>3129</v>
      </c>
      <c r="T131" s="282" t="s">
        <v>3142</v>
      </c>
      <c r="U131" s="282" t="s">
        <v>3109</v>
      </c>
      <c r="V131" s="282" t="s">
        <v>1838</v>
      </c>
      <c r="W131" s="282" t="s">
        <v>1838</v>
      </c>
      <c r="X131" s="282" t="s">
        <v>949</v>
      </c>
      <c r="Y131" s="282" t="s">
        <v>949</v>
      </c>
      <c r="Z131" s="282" t="s">
        <v>949</v>
      </c>
      <c r="AA131" s="282" t="s">
        <v>949</v>
      </c>
      <c r="AB131" s="282" t="s">
        <v>3134</v>
      </c>
      <c r="AC131" s="291"/>
      <c r="AD131" s="291"/>
      <c r="AE131" s="291"/>
      <c r="AF131" s="280"/>
      <c r="AG131" s="374"/>
    </row>
    <row r="132" spans="1:33" x14ac:dyDescent="0.25">
      <c r="A132" s="272" t="s">
        <v>281</v>
      </c>
      <c r="B132" s="271" t="s">
        <v>259</v>
      </c>
      <c r="C132" s="273"/>
      <c r="D132" s="273"/>
      <c r="E132" s="273"/>
      <c r="F132" s="273"/>
      <c r="G132" s="273"/>
      <c r="H132" s="273"/>
      <c r="I132" s="273"/>
      <c r="J132" s="273"/>
      <c r="K132" s="291"/>
      <c r="L132" s="273"/>
      <c r="M132" s="273"/>
      <c r="N132" s="273"/>
      <c r="O132" s="273"/>
      <c r="P132" s="273"/>
      <c r="Q132" s="273"/>
      <c r="R132" s="273"/>
      <c r="S132" s="273"/>
      <c r="T132" s="273"/>
      <c r="U132" s="273"/>
      <c r="V132" s="273"/>
      <c r="W132" s="273"/>
      <c r="X132" s="273"/>
      <c r="Y132" s="273"/>
      <c r="Z132" s="273"/>
      <c r="AA132" s="273"/>
      <c r="AB132" s="273"/>
      <c r="AC132" s="291"/>
      <c r="AD132" s="291"/>
      <c r="AE132" s="291"/>
      <c r="AF132" s="280"/>
      <c r="AG132" s="374"/>
    </row>
    <row r="133" spans="1:33" x14ac:dyDescent="0.25">
      <c r="A133" s="272" t="s">
        <v>272</v>
      </c>
      <c r="B133" s="273" t="s">
        <v>273</v>
      </c>
      <c r="C133" s="273"/>
      <c r="D133" s="273"/>
      <c r="E133" s="273"/>
      <c r="F133" s="273"/>
      <c r="G133" s="273"/>
      <c r="H133" s="273"/>
      <c r="I133" s="273"/>
      <c r="J133" s="273"/>
      <c r="K133" s="291"/>
      <c r="L133" s="273"/>
      <c r="M133" s="273"/>
      <c r="N133" s="273"/>
      <c r="O133" s="273"/>
      <c r="P133" s="273"/>
      <c r="Q133" s="273"/>
      <c r="R133" s="273"/>
      <c r="S133" s="273"/>
      <c r="T133" s="273"/>
      <c r="U133" s="273"/>
      <c r="V133" s="273"/>
      <c r="W133" s="273"/>
      <c r="X133" s="273"/>
      <c r="Y133" s="273"/>
      <c r="Z133" s="273"/>
      <c r="AA133" s="273"/>
      <c r="AB133" s="273"/>
      <c r="AC133" s="291"/>
      <c r="AD133" s="291"/>
      <c r="AE133" s="291"/>
      <c r="AF133" s="280"/>
      <c r="AG133" s="374"/>
    </row>
    <row r="134" spans="1:33" ht="45" x14ac:dyDescent="0.25">
      <c r="A134" s="272" t="s">
        <v>389</v>
      </c>
      <c r="B134" s="273"/>
      <c r="C134" s="273"/>
      <c r="D134" s="273" t="s">
        <v>2254</v>
      </c>
      <c r="E134" s="273"/>
      <c r="F134" s="273"/>
      <c r="G134" s="273" t="s">
        <v>2255</v>
      </c>
      <c r="H134" s="273" t="s">
        <v>2256</v>
      </c>
      <c r="I134" s="360"/>
      <c r="J134" s="273" t="s">
        <v>1014</v>
      </c>
      <c r="K134" s="291" t="s">
        <v>23</v>
      </c>
      <c r="L134" s="273"/>
      <c r="M134" s="281" t="s">
        <v>1838</v>
      </c>
      <c r="N134" s="282" t="s">
        <v>1838</v>
      </c>
      <c r="O134" s="273"/>
      <c r="P134" s="273"/>
      <c r="Q134" s="273"/>
      <c r="R134" s="273"/>
      <c r="S134" s="282" t="s">
        <v>4</v>
      </c>
      <c r="T134" s="282" t="s">
        <v>3108</v>
      </c>
      <c r="U134" s="273"/>
      <c r="V134" s="273"/>
      <c r="W134" s="273"/>
      <c r="X134" s="273"/>
      <c r="Y134" s="273"/>
      <c r="Z134" s="273"/>
      <c r="AA134" s="273"/>
      <c r="AB134" s="273"/>
      <c r="AC134" s="291"/>
      <c r="AD134" s="291"/>
      <c r="AE134" s="291"/>
      <c r="AF134" s="280"/>
      <c r="AG134" s="374" t="s">
        <v>3186</v>
      </c>
    </row>
    <row r="135" spans="1:33" ht="30" x14ac:dyDescent="0.25">
      <c r="A135" s="272" t="s">
        <v>390</v>
      </c>
      <c r="B135" s="273"/>
      <c r="C135" s="273"/>
      <c r="D135" s="273" t="s">
        <v>2261</v>
      </c>
      <c r="E135" s="273"/>
      <c r="F135" s="273"/>
      <c r="G135" s="273" t="s">
        <v>2257</v>
      </c>
      <c r="H135" s="273" t="s">
        <v>972</v>
      </c>
      <c r="I135" s="360"/>
      <c r="J135" s="360"/>
      <c r="K135" s="291" t="s">
        <v>23</v>
      </c>
      <c r="L135" s="273"/>
      <c r="M135" s="268"/>
      <c r="N135" s="273"/>
      <c r="O135" s="273"/>
      <c r="P135" s="273"/>
      <c r="Q135" s="273"/>
      <c r="R135" s="273"/>
      <c r="S135" s="282" t="s">
        <v>4</v>
      </c>
      <c r="T135" s="282" t="s">
        <v>3108</v>
      </c>
      <c r="U135" s="273"/>
      <c r="V135" s="273"/>
      <c r="W135" s="273"/>
      <c r="X135" s="273"/>
      <c r="Y135" s="273"/>
      <c r="Z135" s="273"/>
      <c r="AA135" s="273"/>
      <c r="AB135" s="273"/>
      <c r="AC135" s="291"/>
      <c r="AD135" s="291"/>
      <c r="AE135" s="291"/>
      <c r="AF135" s="280"/>
      <c r="AG135" s="374" t="s">
        <v>3186</v>
      </c>
    </row>
    <row r="136" spans="1:33" ht="75" x14ac:dyDescent="0.25">
      <c r="A136" s="272" t="s">
        <v>1566</v>
      </c>
      <c r="B136" s="273"/>
      <c r="C136" s="273"/>
      <c r="D136" s="273" t="s">
        <v>2258</v>
      </c>
      <c r="E136" s="273"/>
      <c r="F136" s="273"/>
      <c r="G136" s="273" t="s">
        <v>1306</v>
      </c>
      <c r="H136" s="273" t="s">
        <v>2242</v>
      </c>
      <c r="I136" s="273" t="s">
        <v>1027</v>
      </c>
      <c r="J136" s="273" t="s">
        <v>1014</v>
      </c>
      <c r="K136" s="291">
        <v>4</v>
      </c>
      <c r="L136" s="273"/>
      <c r="M136" s="268" t="s">
        <v>950</v>
      </c>
      <c r="N136" s="273" t="s">
        <v>1307</v>
      </c>
      <c r="O136" s="273"/>
      <c r="P136" s="273"/>
      <c r="Q136" s="273"/>
      <c r="R136" s="273"/>
      <c r="S136" s="282" t="s">
        <v>4</v>
      </c>
      <c r="T136" s="282" t="s">
        <v>3108</v>
      </c>
      <c r="U136" s="273"/>
      <c r="V136" s="273"/>
      <c r="W136" s="273"/>
      <c r="X136" s="273"/>
      <c r="Y136" s="273"/>
      <c r="Z136" s="273"/>
      <c r="AA136" s="273"/>
      <c r="AB136" s="273"/>
      <c r="AC136" s="291"/>
      <c r="AD136" s="291"/>
      <c r="AE136" s="291"/>
      <c r="AF136" s="280"/>
      <c r="AG136" s="374"/>
    </row>
    <row r="137" spans="1:33" ht="75" x14ac:dyDescent="0.25">
      <c r="A137" s="272"/>
      <c r="B137" s="273"/>
      <c r="C137" s="273"/>
      <c r="D137" s="273" t="s">
        <v>2259</v>
      </c>
      <c r="E137" s="273"/>
      <c r="F137" s="273"/>
      <c r="G137" s="273" t="s">
        <v>2262</v>
      </c>
      <c r="H137" s="273" t="s">
        <v>2215</v>
      </c>
      <c r="I137" s="273" t="s">
        <v>1027</v>
      </c>
      <c r="J137" s="273" t="s">
        <v>1014</v>
      </c>
      <c r="K137" s="291">
        <v>4</v>
      </c>
      <c r="L137" s="273"/>
      <c r="M137" s="268" t="s">
        <v>950</v>
      </c>
      <c r="N137" s="273" t="s">
        <v>1287</v>
      </c>
      <c r="O137" s="273"/>
      <c r="P137" s="273"/>
      <c r="Q137" s="273"/>
      <c r="R137" s="273"/>
      <c r="S137" s="282" t="s">
        <v>4</v>
      </c>
      <c r="T137" s="282" t="s">
        <v>3108</v>
      </c>
      <c r="U137" s="273"/>
      <c r="V137" s="273"/>
      <c r="W137" s="268" t="s">
        <v>1288</v>
      </c>
      <c r="X137" s="268"/>
      <c r="Y137" s="268"/>
      <c r="Z137" s="268"/>
      <c r="AA137" s="268"/>
      <c r="AB137" s="268"/>
      <c r="AC137" s="292"/>
      <c r="AD137" s="292"/>
      <c r="AE137" s="292"/>
      <c r="AF137" s="280"/>
      <c r="AG137" s="374"/>
    </row>
    <row r="138" spans="1:33" ht="75" x14ac:dyDescent="0.25">
      <c r="A138" s="272"/>
      <c r="B138" s="273"/>
      <c r="C138" s="273"/>
      <c r="D138" s="273" t="s">
        <v>2260</v>
      </c>
      <c r="E138" s="273"/>
      <c r="F138" s="273"/>
      <c r="G138" s="273" t="s">
        <v>1302</v>
      </c>
      <c r="H138" s="273" t="s">
        <v>1303</v>
      </c>
      <c r="I138" s="273" t="s">
        <v>1027</v>
      </c>
      <c r="J138" s="273" t="s">
        <v>1014</v>
      </c>
      <c r="K138" s="291">
        <v>4</v>
      </c>
      <c r="L138" s="273"/>
      <c r="M138" s="268" t="s">
        <v>950</v>
      </c>
      <c r="N138" s="273" t="s">
        <v>1304</v>
      </c>
      <c r="O138" s="273"/>
      <c r="P138" s="273"/>
      <c r="Q138" s="273"/>
      <c r="R138" s="273"/>
      <c r="S138" s="282" t="s">
        <v>4</v>
      </c>
      <c r="T138" s="282" t="s">
        <v>3108</v>
      </c>
      <c r="U138" s="273"/>
      <c r="V138" s="273"/>
      <c r="W138" s="273"/>
      <c r="X138" s="273"/>
      <c r="Y138" s="273"/>
      <c r="Z138" s="273"/>
      <c r="AA138" s="273"/>
      <c r="AB138" s="273"/>
      <c r="AC138" s="291"/>
      <c r="AD138" s="291"/>
      <c r="AE138" s="291"/>
      <c r="AF138" s="280"/>
      <c r="AG138" s="374"/>
    </row>
  </sheetData>
  <mergeCells count="5">
    <mergeCell ref="AC2:AE2"/>
    <mergeCell ref="S2:AB2"/>
    <mergeCell ref="M2:R2"/>
    <mergeCell ref="G2:J2"/>
    <mergeCell ref="C1:D1"/>
  </mergeCells>
  <pageMargins left="0.25" right="0.25" top="0.75" bottom="0.75" header="0.3" footer="0.3"/>
  <pageSetup paperSize="3" scale="43" fitToWidth="2" fitToHeight="0" pageOrder="overThenDown" orientation="landscape" r:id="rId1"/>
  <headerFooter>
    <oddHeader>&amp;CSolar Probe Plus (SPP) Failure Modes and Effects Analysis (FMEA)</oddHeader>
    <oddFooter>&amp;C&amp;A - &amp;P of &amp;N</oddFooter>
  </headerFooter>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3"/>
  <sheetViews>
    <sheetView showGridLines="0" view="pageBreakPreview" zoomScale="60" zoomScaleNormal="70" workbookViewId="0">
      <pane xSplit="4" ySplit="3" topLeftCell="E28" activePane="bottomRight" state="frozen"/>
      <selection pane="topRight" activeCell="E1" sqref="E1"/>
      <selection pane="bottomLeft" activeCell="A3" sqref="A3"/>
      <selection pane="bottomRight"/>
    </sheetView>
  </sheetViews>
  <sheetFormatPr defaultRowHeight="15" x14ac:dyDescent="0.25"/>
  <cols>
    <col min="1" max="1" width="12.7109375" style="134" customWidth="1"/>
    <col min="2" max="2" width="27.42578125" style="134" bestFit="1" customWidth="1"/>
    <col min="3" max="3" width="25.7109375" style="134" customWidth="1"/>
    <col min="4" max="4" width="35.28515625" style="134" bestFit="1" customWidth="1"/>
    <col min="5" max="10" width="25.7109375" style="134" customWidth="1"/>
    <col min="11" max="11" width="19" style="134" bestFit="1" customWidth="1"/>
    <col min="12" max="12" width="9.140625" style="134" customWidth="1"/>
    <col min="13" max="13" width="16.28515625" style="134" customWidth="1"/>
    <col min="14" max="16" width="25.7109375" style="134" customWidth="1"/>
    <col min="17" max="18" width="12.140625" style="134" customWidth="1"/>
    <col min="19" max="19" width="14" style="134" customWidth="1"/>
    <col min="20" max="20" width="23" style="134" customWidth="1"/>
    <col min="21" max="27" width="14" style="134" customWidth="1"/>
    <col min="28" max="28" width="22.42578125" style="134" customWidth="1"/>
    <col min="29" max="31" width="13.140625" style="134" customWidth="1"/>
    <col min="32" max="32" width="17.7109375" style="220" customWidth="1"/>
    <col min="33" max="33" width="21.5703125" style="220" customWidth="1"/>
    <col min="34" max="34" width="15.42578125" style="134" customWidth="1"/>
    <col min="35" max="35" width="10.5703125" style="134" bestFit="1" customWidth="1"/>
    <col min="36" max="16384" width="9.140625" style="134"/>
  </cols>
  <sheetData>
    <row r="1" spans="1:35" ht="45" x14ac:dyDescent="0.25">
      <c r="A1" s="228" t="s">
        <v>1690</v>
      </c>
      <c r="B1" s="228" t="s">
        <v>3828</v>
      </c>
      <c r="C1" s="461" t="s">
        <v>2202</v>
      </c>
      <c r="D1" s="447"/>
      <c r="AF1" s="227"/>
      <c r="AG1" s="227"/>
    </row>
    <row r="2" spans="1:35" s="220" customFormat="1" x14ac:dyDescent="0.25">
      <c r="A2" s="295"/>
      <c r="B2" s="221"/>
      <c r="C2" s="221"/>
      <c r="D2" s="221"/>
      <c r="E2" s="221"/>
      <c r="F2" s="221"/>
      <c r="G2" s="450" t="s">
        <v>5</v>
      </c>
      <c r="H2" s="450"/>
      <c r="I2" s="450"/>
      <c r="J2" s="450"/>
      <c r="K2" s="135"/>
      <c r="L2" s="140"/>
      <c r="M2" s="451" t="s">
        <v>6</v>
      </c>
      <c r="N2" s="451"/>
      <c r="O2" s="451"/>
      <c r="P2" s="451"/>
      <c r="Q2" s="451"/>
      <c r="R2" s="451"/>
      <c r="S2" s="452" t="s">
        <v>2885</v>
      </c>
      <c r="T2" s="452"/>
      <c r="U2" s="452"/>
      <c r="V2" s="452"/>
      <c r="W2" s="452"/>
      <c r="X2" s="452"/>
      <c r="Y2" s="452"/>
      <c r="Z2" s="452"/>
      <c r="AA2" s="452"/>
      <c r="AB2" s="452"/>
      <c r="AC2" s="439" t="s">
        <v>2874</v>
      </c>
      <c r="AD2" s="439"/>
      <c r="AE2" s="439"/>
    </row>
    <row r="3" spans="1:35" s="139" customFormat="1" ht="45.75" thickBot="1" x14ac:dyDescent="0.3">
      <c r="A3" s="136" t="s">
        <v>0</v>
      </c>
      <c r="B3" s="137" t="s">
        <v>2</v>
      </c>
      <c r="C3" s="137" t="s">
        <v>1</v>
      </c>
      <c r="D3" s="137" t="s">
        <v>287</v>
      </c>
      <c r="E3" s="137" t="s">
        <v>208</v>
      </c>
      <c r="F3" s="138" t="s">
        <v>7</v>
      </c>
      <c r="G3" s="141" t="s">
        <v>4</v>
      </c>
      <c r="H3" s="141" t="s">
        <v>284</v>
      </c>
      <c r="I3" s="141" t="s">
        <v>285</v>
      </c>
      <c r="J3" s="141" t="s">
        <v>286</v>
      </c>
      <c r="K3" s="137" t="s">
        <v>8</v>
      </c>
      <c r="L3" s="138" t="s">
        <v>2842</v>
      </c>
      <c r="M3" s="143" t="s">
        <v>289</v>
      </c>
      <c r="N3" s="143" t="s">
        <v>2839</v>
      </c>
      <c r="O3" s="143" t="s">
        <v>2865</v>
      </c>
      <c r="P3" s="143" t="s">
        <v>2866</v>
      </c>
      <c r="Q3" s="143" t="s">
        <v>2877</v>
      </c>
      <c r="R3" s="143" t="s">
        <v>2878</v>
      </c>
      <c r="S3" s="142" t="s">
        <v>2849</v>
      </c>
      <c r="T3" s="142" t="s">
        <v>2868</v>
      </c>
      <c r="U3" s="142" t="s">
        <v>2870</v>
      </c>
      <c r="V3" s="142" t="s">
        <v>291</v>
      </c>
      <c r="W3" s="142" t="s">
        <v>292</v>
      </c>
      <c r="X3" s="142" t="s">
        <v>2888</v>
      </c>
      <c r="Y3" s="142" t="s">
        <v>2871</v>
      </c>
      <c r="Z3" s="142" t="s">
        <v>2889</v>
      </c>
      <c r="AA3" s="142" t="s">
        <v>292</v>
      </c>
      <c r="AB3" s="142" t="s">
        <v>2899</v>
      </c>
      <c r="AC3" s="304" t="s">
        <v>2859</v>
      </c>
      <c r="AD3" s="304" t="s">
        <v>2860</v>
      </c>
      <c r="AE3" s="304" t="s">
        <v>2861</v>
      </c>
      <c r="AF3" s="137" t="s">
        <v>3837</v>
      </c>
      <c r="AG3" s="137" t="s">
        <v>2126</v>
      </c>
      <c r="AH3" s="137" t="s">
        <v>3405</v>
      </c>
      <c r="AI3" s="138" t="s">
        <v>3843</v>
      </c>
    </row>
    <row r="4" spans="1:35" x14ac:dyDescent="0.25">
      <c r="A4" s="276" t="s">
        <v>658</v>
      </c>
      <c r="B4" s="277" t="s">
        <v>654</v>
      </c>
      <c r="C4" s="277"/>
      <c r="D4" s="277"/>
      <c r="E4" s="277"/>
      <c r="F4" s="277"/>
      <c r="G4" s="277"/>
      <c r="H4" s="277"/>
      <c r="I4" s="277"/>
      <c r="J4" s="277"/>
      <c r="K4" s="290"/>
      <c r="L4" s="278"/>
      <c r="M4" s="278"/>
      <c r="N4" s="277"/>
      <c r="O4" s="278"/>
      <c r="P4" s="278"/>
      <c r="Q4" s="278"/>
      <c r="R4" s="278"/>
      <c r="S4" s="278"/>
      <c r="T4" s="278"/>
      <c r="U4" s="278"/>
      <c r="V4" s="278"/>
      <c r="W4" s="278"/>
      <c r="X4" s="278"/>
      <c r="Y4" s="278"/>
      <c r="Z4" s="278"/>
      <c r="AA4" s="278"/>
      <c r="AB4" s="278"/>
      <c r="AC4" s="290"/>
      <c r="AD4" s="290"/>
      <c r="AE4" s="290"/>
      <c r="AF4" s="278"/>
      <c r="AG4" s="278"/>
      <c r="AH4" s="279"/>
      <c r="AI4" s="376"/>
    </row>
    <row r="5" spans="1:35" x14ac:dyDescent="0.25">
      <c r="A5" s="272" t="s">
        <v>659</v>
      </c>
      <c r="B5" s="273" t="s">
        <v>655</v>
      </c>
      <c r="C5" s="273"/>
      <c r="D5" s="273"/>
      <c r="E5" s="273"/>
      <c r="F5" s="273"/>
      <c r="G5" s="273"/>
      <c r="H5" s="273"/>
      <c r="I5" s="273"/>
      <c r="J5" s="273"/>
      <c r="K5" s="291"/>
      <c r="L5" s="273"/>
      <c r="M5" s="273"/>
      <c r="N5" s="273"/>
      <c r="O5" s="273"/>
      <c r="P5" s="273"/>
      <c r="Q5" s="273"/>
      <c r="R5" s="273"/>
      <c r="S5" s="273"/>
      <c r="T5" s="273"/>
      <c r="U5" s="273"/>
      <c r="V5" s="273"/>
      <c r="W5" s="273"/>
      <c r="X5" s="273"/>
      <c r="Y5" s="273"/>
      <c r="Z5" s="273"/>
      <c r="AA5" s="273"/>
      <c r="AB5" s="273"/>
      <c r="AC5" s="291"/>
      <c r="AD5" s="291"/>
      <c r="AE5" s="291"/>
      <c r="AF5" s="273"/>
      <c r="AG5" s="273"/>
      <c r="AH5" s="280"/>
      <c r="AI5" s="374"/>
    </row>
    <row r="6" spans="1:35" x14ac:dyDescent="0.25">
      <c r="A6" s="272" t="s">
        <v>660</v>
      </c>
      <c r="B6" s="273" t="s">
        <v>656</v>
      </c>
      <c r="C6" s="273"/>
      <c r="D6" s="273"/>
      <c r="E6" s="273"/>
      <c r="F6" s="273"/>
      <c r="G6" s="273"/>
      <c r="H6" s="273"/>
      <c r="I6" s="273"/>
      <c r="J6" s="273"/>
      <c r="K6" s="291"/>
      <c r="L6" s="273"/>
      <c r="M6" s="273"/>
      <c r="N6" s="273"/>
      <c r="O6" s="273"/>
      <c r="P6" s="273"/>
      <c r="Q6" s="273"/>
      <c r="R6" s="273"/>
      <c r="S6" s="273"/>
      <c r="T6" s="273"/>
      <c r="U6" s="273"/>
      <c r="V6" s="273"/>
      <c r="W6" s="273"/>
      <c r="X6" s="273"/>
      <c r="Y6" s="273"/>
      <c r="Z6" s="273"/>
      <c r="AA6" s="273"/>
      <c r="AB6" s="273"/>
      <c r="AC6" s="291"/>
      <c r="AD6" s="291"/>
      <c r="AE6" s="291"/>
      <c r="AF6" s="273"/>
      <c r="AG6" s="273"/>
      <c r="AH6" s="280"/>
      <c r="AI6" s="374"/>
    </row>
    <row r="7" spans="1:35" x14ac:dyDescent="0.25">
      <c r="A7" s="272" t="s">
        <v>661</v>
      </c>
      <c r="B7" s="273" t="s">
        <v>663</v>
      </c>
      <c r="C7" s="273"/>
      <c r="D7" s="273"/>
      <c r="E7" s="273"/>
      <c r="F7" s="273"/>
      <c r="G7" s="273"/>
      <c r="H7" s="273"/>
      <c r="I7" s="273"/>
      <c r="J7" s="273"/>
      <c r="K7" s="291"/>
      <c r="L7" s="273"/>
      <c r="M7" s="273"/>
      <c r="N7" s="273"/>
      <c r="O7" s="273"/>
      <c r="P7" s="273"/>
      <c r="Q7" s="273"/>
      <c r="R7" s="273"/>
      <c r="S7" s="273"/>
      <c r="T7" s="273"/>
      <c r="U7" s="273"/>
      <c r="V7" s="273"/>
      <c r="W7" s="273"/>
      <c r="X7" s="273"/>
      <c r="Y7" s="273"/>
      <c r="Z7" s="273"/>
      <c r="AA7" s="273"/>
      <c r="AB7" s="273"/>
      <c r="AC7" s="291"/>
      <c r="AD7" s="291"/>
      <c r="AE7" s="291"/>
      <c r="AF7" s="273"/>
      <c r="AG7" s="273"/>
      <c r="AH7" s="280"/>
      <c r="AI7" s="374"/>
    </row>
    <row r="8" spans="1:35" ht="150" x14ac:dyDescent="0.25">
      <c r="A8" s="272" t="s">
        <v>670</v>
      </c>
      <c r="B8" s="273"/>
      <c r="C8" s="273"/>
      <c r="D8" s="273" t="s">
        <v>667</v>
      </c>
      <c r="E8" s="273" t="s">
        <v>3279</v>
      </c>
      <c r="F8" s="273" t="s">
        <v>2314</v>
      </c>
      <c r="G8" s="273" t="s">
        <v>2315</v>
      </c>
      <c r="H8" s="273" t="s">
        <v>3280</v>
      </c>
      <c r="I8" s="273" t="s">
        <v>2316</v>
      </c>
      <c r="J8" s="273" t="s">
        <v>3281</v>
      </c>
      <c r="K8" s="291">
        <v>2</v>
      </c>
      <c r="L8" s="287" t="s">
        <v>3095</v>
      </c>
      <c r="M8" s="268" t="s">
        <v>950</v>
      </c>
      <c r="N8" s="273" t="s">
        <v>3282</v>
      </c>
      <c r="O8" s="287" t="s">
        <v>3409</v>
      </c>
      <c r="P8" s="287" t="s">
        <v>3408</v>
      </c>
      <c r="Q8" s="287" t="s">
        <v>1838</v>
      </c>
      <c r="R8" s="287" t="s">
        <v>1838</v>
      </c>
      <c r="S8" s="287" t="s">
        <v>4</v>
      </c>
      <c r="T8" s="287" t="s">
        <v>3403</v>
      </c>
      <c r="U8" s="287" t="s">
        <v>3046</v>
      </c>
      <c r="V8" s="287" t="s">
        <v>1838</v>
      </c>
      <c r="W8" s="287" t="s">
        <v>1838</v>
      </c>
      <c r="X8" s="287" t="s">
        <v>3404</v>
      </c>
      <c r="Y8" s="287" t="s">
        <v>3068</v>
      </c>
      <c r="Z8" s="287" t="s">
        <v>1838</v>
      </c>
      <c r="AA8" s="287" t="s">
        <v>1838</v>
      </c>
      <c r="AB8" s="287" t="s">
        <v>949</v>
      </c>
      <c r="AC8" s="296"/>
      <c r="AD8" s="296"/>
      <c r="AE8" s="296"/>
      <c r="AF8" s="273" t="s">
        <v>3283</v>
      </c>
      <c r="AG8" s="273" t="s">
        <v>2323</v>
      </c>
      <c r="AH8" s="288" t="s">
        <v>3406</v>
      </c>
      <c r="AI8" s="374"/>
    </row>
    <row r="9" spans="1:35" ht="195" x14ac:dyDescent="0.25">
      <c r="A9" s="272" t="s">
        <v>671</v>
      </c>
      <c r="B9" s="273"/>
      <c r="C9" s="273"/>
      <c r="D9" s="273" t="s">
        <v>668</v>
      </c>
      <c r="E9" s="273" t="s">
        <v>3284</v>
      </c>
      <c r="F9" s="273" t="s">
        <v>2314</v>
      </c>
      <c r="G9" s="273" t="s">
        <v>2320</v>
      </c>
      <c r="H9" s="273" t="s">
        <v>3285</v>
      </c>
      <c r="I9" s="273" t="s">
        <v>2316</v>
      </c>
      <c r="J9" s="273" t="s">
        <v>3281</v>
      </c>
      <c r="K9" s="291">
        <v>2</v>
      </c>
      <c r="L9" s="289" t="s">
        <v>3095</v>
      </c>
      <c r="M9" s="268" t="s">
        <v>950</v>
      </c>
      <c r="N9" s="273" t="s">
        <v>3286</v>
      </c>
      <c r="O9" s="287" t="s">
        <v>3411</v>
      </c>
      <c r="P9" s="287" t="s">
        <v>3408</v>
      </c>
      <c r="Q9" s="287" t="s">
        <v>1838</v>
      </c>
      <c r="R9" s="287" t="s">
        <v>1838</v>
      </c>
      <c r="S9" s="287" t="s">
        <v>4</v>
      </c>
      <c r="T9" s="287" t="s">
        <v>3403</v>
      </c>
      <c r="U9" s="287" t="s">
        <v>3046</v>
      </c>
      <c r="V9" s="287" t="s">
        <v>1838</v>
      </c>
      <c r="W9" s="287" t="s">
        <v>1838</v>
      </c>
      <c r="X9" s="287" t="s">
        <v>3404</v>
      </c>
      <c r="Y9" s="287" t="s">
        <v>3068</v>
      </c>
      <c r="Z9" s="287" t="s">
        <v>1838</v>
      </c>
      <c r="AA9" s="287" t="s">
        <v>1838</v>
      </c>
      <c r="AB9" s="287" t="s">
        <v>949</v>
      </c>
      <c r="AC9" s="291"/>
      <c r="AD9" s="291"/>
      <c r="AE9" s="291"/>
      <c r="AF9" s="273" t="s">
        <v>3287</v>
      </c>
      <c r="AG9" s="273" t="s">
        <v>2323</v>
      </c>
      <c r="AH9" s="280"/>
      <c r="AI9" s="374"/>
    </row>
    <row r="10" spans="1:35" ht="195" x14ac:dyDescent="0.25">
      <c r="A10" s="272" t="s">
        <v>672</v>
      </c>
      <c r="B10" s="273"/>
      <c r="C10" s="273"/>
      <c r="D10" s="273" t="s">
        <v>669</v>
      </c>
      <c r="E10" s="273" t="s">
        <v>2325</v>
      </c>
      <c r="F10" s="273" t="s">
        <v>2314</v>
      </c>
      <c r="G10" s="273" t="s">
        <v>2320</v>
      </c>
      <c r="H10" s="273" t="s">
        <v>3288</v>
      </c>
      <c r="I10" s="273" t="s">
        <v>2316</v>
      </c>
      <c r="J10" s="273" t="s">
        <v>3281</v>
      </c>
      <c r="K10" s="291">
        <v>2</v>
      </c>
      <c r="L10" s="289" t="s">
        <v>3095</v>
      </c>
      <c r="M10" s="268" t="s">
        <v>950</v>
      </c>
      <c r="N10" s="273" t="s">
        <v>2324</v>
      </c>
      <c r="O10" s="287" t="s">
        <v>3411</v>
      </c>
      <c r="P10" s="287" t="s">
        <v>3408</v>
      </c>
      <c r="Q10" s="287" t="s">
        <v>1838</v>
      </c>
      <c r="R10" s="287" t="s">
        <v>1838</v>
      </c>
      <c r="S10" s="287" t="s">
        <v>4</v>
      </c>
      <c r="T10" s="287" t="s">
        <v>3403</v>
      </c>
      <c r="U10" s="287" t="s">
        <v>3046</v>
      </c>
      <c r="V10" s="287" t="s">
        <v>1838</v>
      </c>
      <c r="W10" s="287" t="s">
        <v>1838</v>
      </c>
      <c r="X10" s="287" t="s">
        <v>3404</v>
      </c>
      <c r="Y10" s="287" t="s">
        <v>3068</v>
      </c>
      <c r="Z10" s="287" t="s">
        <v>1838</v>
      </c>
      <c r="AA10" s="287" t="s">
        <v>1838</v>
      </c>
      <c r="AB10" s="287" t="s">
        <v>949</v>
      </c>
      <c r="AC10" s="291"/>
      <c r="AD10" s="291"/>
      <c r="AE10" s="291"/>
      <c r="AF10" s="273" t="s">
        <v>3287</v>
      </c>
      <c r="AG10" s="273" t="s">
        <v>2323</v>
      </c>
      <c r="AH10" s="288" t="s">
        <v>3407</v>
      </c>
      <c r="AI10" s="374"/>
    </row>
    <row r="11" spans="1:35" ht="180" x14ac:dyDescent="0.25">
      <c r="A11" s="272" t="s">
        <v>3829</v>
      </c>
      <c r="B11" s="273"/>
      <c r="C11" s="273"/>
      <c r="D11" s="273" t="s">
        <v>2312</v>
      </c>
      <c r="E11" s="273" t="s">
        <v>3289</v>
      </c>
      <c r="F11" s="273" t="s">
        <v>16</v>
      </c>
      <c r="G11" s="273" t="s">
        <v>2326</v>
      </c>
      <c r="H11" s="273" t="s">
        <v>2327</v>
      </c>
      <c r="I11" s="273" t="s">
        <v>3290</v>
      </c>
      <c r="J11" s="273" t="s">
        <v>1014</v>
      </c>
      <c r="K11" s="291">
        <v>2</v>
      </c>
      <c r="L11" s="287" t="s">
        <v>3095</v>
      </c>
      <c r="M11" s="268" t="s">
        <v>950</v>
      </c>
      <c r="N11" s="273" t="s">
        <v>3291</v>
      </c>
      <c r="O11" s="287" t="s">
        <v>3409</v>
      </c>
      <c r="P11" s="287" t="s">
        <v>3408</v>
      </c>
      <c r="Q11" s="287" t="s">
        <v>1838</v>
      </c>
      <c r="R11" s="287" t="s">
        <v>1838</v>
      </c>
      <c r="S11" s="287" t="s">
        <v>4</v>
      </c>
      <c r="T11" s="287" t="s">
        <v>3403</v>
      </c>
      <c r="U11" s="287" t="s">
        <v>3046</v>
      </c>
      <c r="V11" s="287" t="s">
        <v>1838</v>
      </c>
      <c r="W11" s="287" t="s">
        <v>1838</v>
      </c>
      <c r="X11" s="287" t="s">
        <v>3404</v>
      </c>
      <c r="Y11" s="287" t="s">
        <v>3068</v>
      </c>
      <c r="Z11" s="287" t="s">
        <v>1838</v>
      </c>
      <c r="AA11" s="287" t="s">
        <v>1838</v>
      </c>
      <c r="AB11" s="287" t="s">
        <v>949</v>
      </c>
      <c r="AC11" s="291"/>
      <c r="AD11" s="291"/>
      <c r="AE11" s="291"/>
      <c r="AF11" s="273" t="s">
        <v>2328</v>
      </c>
      <c r="AG11" s="273"/>
      <c r="AH11" s="288" t="s">
        <v>3410</v>
      </c>
      <c r="AI11" s="374"/>
    </row>
    <row r="12" spans="1:35" ht="195" x14ac:dyDescent="0.25">
      <c r="A12" s="272" t="s">
        <v>3830</v>
      </c>
      <c r="B12" s="273"/>
      <c r="C12" s="273"/>
      <c r="D12" s="273" t="s">
        <v>3292</v>
      </c>
      <c r="E12" s="273" t="s">
        <v>3293</v>
      </c>
      <c r="F12" s="273" t="s">
        <v>13</v>
      </c>
      <c r="G12" s="273" t="s">
        <v>2330</v>
      </c>
      <c r="H12" s="273" t="s">
        <v>3294</v>
      </c>
      <c r="I12" s="273" t="s">
        <v>2331</v>
      </c>
      <c r="J12" s="273" t="s">
        <v>1014</v>
      </c>
      <c r="K12" s="291">
        <v>2</v>
      </c>
      <c r="L12" s="289" t="s">
        <v>949</v>
      </c>
      <c r="M12" s="268" t="s">
        <v>1063</v>
      </c>
      <c r="N12" s="287" t="s">
        <v>1014</v>
      </c>
      <c r="O12" s="287" t="s">
        <v>949</v>
      </c>
      <c r="P12" s="287" t="s">
        <v>949</v>
      </c>
      <c r="Q12" s="287" t="s">
        <v>1014</v>
      </c>
      <c r="R12" s="287" t="s">
        <v>1014</v>
      </c>
      <c r="S12" s="287" t="s">
        <v>949</v>
      </c>
      <c r="T12" s="287" t="s">
        <v>1014</v>
      </c>
      <c r="U12" s="287" t="s">
        <v>1014</v>
      </c>
      <c r="V12" s="287" t="s">
        <v>1014</v>
      </c>
      <c r="W12" s="273"/>
      <c r="X12" s="287" t="s">
        <v>949</v>
      </c>
      <c r="Y12" s="287" t="s">
        <v>1014</v>
      </c>
      <c r="Z12" s="287" t="s">
        <v>1014</v>
      </c>
      <c r="AA12" s="287" t="s">
        <v>1014</v>
      </c>
      <c r="AB12" s="287" t="s">
        <v>1014</v>
      </c>
      <c r="AC12" s="291"/>
      <c r="AD12" s="291"/>
      <c r="AE12" s="291"/>
      <c r="AF12" s="273"/>
      <c r="AG12" s="273"/>
      <c r="AH12" s="280"/>
      <c r="AI12" s="374"/>
    </row>
    <row r="13" spans="1:35" ht="240" x14ac:dyDescent="0.25">
      <c r="A13" s="272" t="s">
        <v>1566</v>
      </c>
      <c r="B13" s="273"/>
      <c r="C13" s="273"/>
      <c r="D13" s="273" t="s">
        <v>3295</v>
      </c>
      <c r="E13" s="273"/>
      <c r="F13" s="273"/>
      <c r="G13" s="273" t="s">
        <v>3296</v>
      </c>
      <c r="H13" s="273" t="s">
        <v>3297</v>
      </c>
      <c r="I13" s="273" t="s">
        <v>3298</v>
      </c>
      <c r="J13" s="273" t="s">
        <v>3281</v>
      </c>
      <c r="K13" s="291">
        <v>4</v>
      </c>
      <c r="L13" s="287" t="s">
        <v>3095</v>
      </c>
      <c r="M13" s="268" t="s">
        <v>950</v>
      </c>
      <c r="N13" s="273" t="s">
        <v>3286</v>
      </c>
      <c r="O13" s="287" t="s">
        <v>3409</v>
      </c>
      <c r="P13" s="287" t="s">
        <v>3408</v>
      </c>
      <c r="Q13" s="287" t="s">
        <v>1838</v>
      </c>
      <c r="R13" s="287" t="s">
        <v>1838</v>
      </c>
      <c r="S13" s="287" t="s">
        <v>4</v>
      </c>
      <c r="T13" s="287" t="s">
        <v>3403</v>
      </c>
      <c r="U13" s="287" t="s">
        <v>3046</v>
      </c>
      <c r="V13" s="287" t="s">
        <v>1838</v>
      </c>
      <c r="W13" s="287" t="s">
        <v>1838</v>
      </c>
      <c r="X13" s="287" t="s">
        <v>3404</v>
      </c>
      <c r="Y13" s="287" t="s">
        <v>3068</v>
      </c>
      <c r="Z13" s="287" t="s">
        <v>1838</v>
      </c>
      <c r="AA13" s="287" t="s">
        <v>1838</v>
      </c>
      <c r="AB13" s="287" t="s">
        <v>949</v>
      </c>
      <c r="AC13" s="291"/>
      <c r="AD13" s="291"/>
      <c r="AE13" s="291"/>
      <c r="AF13" s="273" t="s">
        <v>3299</v>
      </c>
      <c r="AG13" s="273" t="s">
        <v>2323</v>
      </c>
      <c r="AH13" s="280"/>
      <c r="AI13" s="374"/>
    </row>
    <row r="14" spans="1:35" ht="120" x14ac:dyDescent="0.25">
      <c r="A14" s="272"/>
      <c r="B14" s="273"/>
      <c r="C14" s="273"/>
      <c r="D14" s="273" t="s">
        <v>3300</v>
      </c>
      <c r="E14" s="273"/>
      <c r="F14" s="273"/>
      <c r="G14" s="273" t="s">
        <v>3301</v>
      </c>
      <c r="H14" s="273" t="s">
        <v>3302</v>
      </c>
      <c r="I14" s="273" t="s">
        <v>3303</v>
      </c>
      <c r="J14" s="273" t="s">
        <v>1014</v>
      </c>
      <c r="K14" s="291">
        <v>3</v>
      </c>
      <c r="L14" s="289" t="s">
        <v>3095</v>
      </c>
      <c r="M14" s="268" t="s">
        <v>950</v>
      </c>
      <c r="N14" s="273" t="s">
        <v>3286</v>
      </c>
      <c r="O14" s="287" t="s">
        <v>3409</v>
      </c>
      <c r="P14" s="287" t="s">
        <v>3408</v>
      </c>
      <c r="Q14" s="287" t="s">
        <v>1838</v>
      </c>
      <c r="R14" s="287" t="s">
        <v>1838</v>
      </c>
      <c r="S14" s="287" t="s">
        <v>4</v>
      </c>
      <c r="T14" s="287" t="s">
        <v>3403</v>
      </c>
      <c r="U14" s="287" t="s">
        <v>3046</v>
      </c>
      <c r="V14" s="287" t="s">
        <v>1838</v>
      </c>
      <c r="W14" s="287" t="s">
        <v>1838</v>
      </c>
      <c r="X14" s="287" t="s">
        <v>3404</v>
      </c>
      <c r="Y14" s="287" t="s">
        <v>3068</v>
      </c>
      <c r="Z14" s="287" t="s">
        <v>1838</v>
      </c>
      <c r="AA14" s="287" t="s">
        <v>1838</v>
      </c>
      <c r="AB14" s="287" t="s">
        <v>949</v>
      </c>
      <c r="AC14" s="291"/>
      <c r="AD14" s="291"/>
      <c r="AE14" s="291"/>
      <c r="AF14" s="273"/>
      <c r="AG14" s="273"/>
      <c r="AH14" s="280"/>
      <c r="AI14" s="374"/>
    </row>
    <row r="15" spans="1:35" x14ac:dyDescent="0.25">
      <c r="A15" s="272" t="s">
        <v>662</v>
      </c>
      <c r="B15" s="273" t="s">
        <v>664</v>
      </c>
      <c r="C15" s="273"/>
      <c r="D15" s="273"/>
      <c r="E15" s="273"/>
      <c r="F15" s="273"/>
      <c r="G15" s="273"/>
      <c r="H15" s="273"/>
      <c r="I15" s="273"/>
      <c r="J15" s="273"/>
      <c r="K15" s="291"/>
      <c r="L15" s="273"/>
      <c r="M15" s="273"/>
      <c r="N15" s="273"/>
      <c r="O15" s="273"/>
      <c r="P15" s="273"/>
      <c r="Q15" s="273"/>
      <c r="R15" s="273"/>
      <c r="S15" s="273"/>
      <c r="T15" s="273"/>
      <c r="U15" s="273"/>
      <c r="V15" s="273"/>
      <c r="W15" s="273"/>
      <c r="X15" s="273"/>
      <c r="Y15" s="273"/>
      <c r="Z15" s="273"/>
      <c r="AA15" s="273"/>
      <c r="AB15" s="273"/>
      <c r="AC15" s="291"/>
      <c r="AD15" s="291"/>
      <c r="AE15" s="291"/>
      <c r="AF15" s="273"/>
      <c r="AG15" s="273"/>
      <c r="AH15" s="280"/>
      <c r="AI15" s="374"/>
    </row>
    <row r="16" spans="1:35" ht="120" x14ac:dyDescent="0.25">
      <c r="A16" s="272" t="s">
        <v>673</v>
      </c>
      <c r="B16" s="273"/>
      <c r="C16" s="273"/>
      <c r="D16" s="273" t="s">
        <v>667</v>
      </c>
      <c r="E16" s="273" t="s">
        <v>3279</v>
      </c>
      <c r="F16" s="273" t="s">
        <v>16</v>
      </c>
      <c r="G16" s="273" t="s">
        <v>2315</v>
      </c>
      <c r="H16" s="273" t="s">
        <v>2333</v>
      </c>
      <c r="I16" s="273" t="s">
        <v>2335</v>
      </c>
      <c r="J16" s="273" t="s">
        <v>2334</v>
      </c>
      <c r="K16" s="291">
        <v>2</v>
      </c>
      <c r="L16" s="289" t="s">
        <v>3095</v>
      </c>
      <c r="M16" s="268" t="s">
        <v>950</v>
      </c>
      <c r="N16" s="273" t="s">
        <v>3282</v>
      </c>
      <c r="O16" s="287" t="s">
        <v>3409</v>
      </c>
      <c r="P16" s="287" t="s">
        <v>3408</v>
      </c>
      <c r="Q16" s="287" t="s">
        <v>1838</v>
      </c>
      <c r="R16" s="287" t="s">
        <v>1838</v>
      </c>
      <c r="S16" s="287" t="s">
        <v>4</v>
      </c>
      <c r="T16" s="287" t="s">
        <v>3403</v>
      </c>
      <c r="U16" s="287" t="s">
        <v>3046</v>
      </c>
      <c r="V16" s="287" t="s">
        <v>1838</v>
      </c>
      <c r="W16" s="287" t="s">
        <v>1838</v>
      </c>
      <c r="X16" s="287" t="s">
        <v>3404</v>
      </c>
      <c r="Y16" s="287" t="s">
        <v>3068</v>
      </c>
      <c r="Z16" s="287" t="s">
        <v>1838</v>
      </c>
      <c r="AA16" s="287" t="s">
        <v>1838</v>
      </c>
      <c r="AB16" s="287" t="s">
        <v>949</v>
      </c>
      <c r="AC16" s="291"/>
      <c r="AD16" s="291"/>
      <c r="AE16" s="291"/>
      <c r="AF16" s="273" t="s">
        <v>2318</v>
      </c>
      <c r="AG16" s="273" t="s">
        <v>2336</v>
      </c>
      <c r="AH16" s="280"/>
      <c r="AI16" s="374"/>
    </row>
    <row r="17" spans="1:35" ht="120" x14ac:dyDescent="0.25">
      <c r="A17" s="272" t="s">
        <v>674</v>
      </c>
      <c r="B17" s="273"/>
      <c r="C17" s="273"/>
      <c r="D17" s="273" t="s">
        <v>668</v>
      </c>
      <c r="E17" s="273" t="s">
        <v>3284</v>
      </c>
      <c r="F17" s="273" t="s">
        <v>16</v>
      </c>
      <c r="G17" s="273" t="s">
        <v>2320</v>
      </c>
      <c r="H17" s="273" t="s">
        <v>2333</v>
      </c>
      <c r="I17" s="273" t="s">
        <v>2335</v>
      </c>
      <c r="J17" s="273" t="s">
        <v>2334</v>
      </c>
      <c r="K17" s="291">
        <v>2</v>
      </c>
      <c r="L17" s="289" t="s">
        <v>3095</v>
      </c>
      <c r="M17" s="268" t="s">
        <v>950</v>
      </c>
      <c r="N17" s="273" t="s">
        <v>3286</v>
      </c>
      <c r="O17" s="287" t="s">
        <v>3411</v>
      </c>
      <c r="P17" s="287" t="s">
        <v>3408</v>
      </c>
      <c r="Q17" s="287" t="s">
        <v>1838</v>
      </c>
      <c r="R17" s="287" t="s">
        <v>1838</v>
      </c>
      <c r="S17" s="287" t="s">
        <v>4</v>
      </c>
      <c r="T17" s="287" t="s">
        <v>3403</v>
      </c>
      <c r="U17" s="287" t="s">
        <v>3046</v>
      </c>
      <c r="V17" s="287" t="s">
        <v>1838</v>
      </c>
      <c r="W17" s="287" t="s">
        <v>1838</v>
      </c>
      <c r="X17" s="287" t="s">
        <v>3404</v>
      </c>
      <c r="Y17" s="287" t="s">
        <v>3068</v>
      </c>
      <c r="Z17" s="287" t="s">
        <v>1838</v>
      </c>
      <c r="AA17" s="287" t="s">
        <v>1838</v>
      </c>
      <c r="AB17" s="287" t="s">
        <v>949</v>
      </c>
      <c r="AC17" s="291"/>
      <c r="AD17" s="291"/>
      <c r="AE17" s="291"/>
      <c r="AF17" s="273" t="s">
        <v>2322</v>
      </c>
      <c r="AG17" s="273" t="s">
        <v>2323</v>
      </c>
      <c r="AH17" s="280"/>
      <c r="AI17" s="374"/>
    </row>
    <row r="18" spans="1:35" ht="120" x14ac:dyDescent="0.25">
      <c r="A18" s="272" t="s">
        <v>675</v>
      </c>
      <c r="B18" s="273"/>
      <c r="C18" s="273"/>
      <c r="D18" s="273" t="s">
        <v>669</v>
      </c>
      <c r="E18" s="273" t="s">
        <v>2325</v>
      </c>
      <c r="F18" s="273" t="s">
        <v>16</v>
      </c>
      <c r="G18" s="273" t="s">
        <v>2320</v>
      </c>
      <c r="H18" s="273" t="s">
        <v>2333</v>
      </c>
      <c r="I18" s="273" t="s">
        <v>2335</v>
      </c>
      <c r="J18" s="273" t="s">
        <v>2334</v>
      </c>
      <c r="K18" s="291">
        <v>2</v>
      </c>
      <c r="L18" s="289" t="s">
        <v>3095</v>
      </c>
      <c r="M18" s="268" t="s">
        <v>950</v>
      </c>
      <c r="N18" s="273" t="s">
        <v>2324</v>
      </c>
      <c r="O18" s="287" t="s">
        <v>3411</v>
      </c>
      <c r="P18" s="287" t="s">
        <v>3408</v>
      </c>
      <c r="Q18" s="287" t="s">
        <v>1838</v>
      </c>
      <c r="R18" s="287" t="s">
        <v>1838</v>
      </c>
      <c r="S18" s="287" t="s">
        <v>4</v>
      </c>
      <c r="T18" s="287" t="s">
        <v>3403</v>
      </c>
      <c r="U18" s="287" t="s">
        <v>3046</v>
      </c>
      <c r="V18" s="287" t="s">
        <v>1838</v>
      </c>
      <c r="W18" s="287" t="s">
        <v>1838</v>
      </c>
      <c r="X18" s="287" t="s">
        <v>3404</v>
      </c>
      <c r="Y18" s="287" t="s">
        <v>3068</v>
      </c>
      <c r="Z18" s="287" t="s">
        <v>1838</v>
      </c>
      <c r="AA18" s="287" t="s">
        <v>1838</v>
      </c>
      <c r="AB18" s="287" t="s">
        <v>949</v>
      </c>
      <c r="AC18" s="291"/>
      <c r="AD18" s="291"/>
      <c r="AE18" s="291"/>
      <c r="AF18" s="273" t="s">
        <v>2322</v>
      </c>
      <c r="AG18" s="273" t="s">
        <v>2323</v>
      </c>
      <c r="AH18" s="280"/>
      <c r="AI18" s="374"/>
    </row>
    <row r="19" spans="1:35" ht="135" x14ac:dyDescent="0.25">
      <c r="A19" s="272" t="s">
        <v>1566</v>
      </c>
      <c r="B19" s="273"/>
      <c r="C19" s="273"/>
      <c r="D19" s="273" t="s">
        <v>3295</v>
      </c>
      <c r="E19" s="273"/>
      <c r="F19" s="273"/>
      <c r="G19" s="273" t="s">
        <v>2320</v>
      </c>
      <c r="H19" s="273" t="s">
        <v>3288</v>
      </c>
      <c r="I19" s="273" t="s">
        <v>2316</v>
      </c>
      <c r="J19" s="273" t="s">
        <v>3281</v>
      </c>
      <c r="K19" s="291">
        <v>2</v>
      </c>
      <c r="L19" s="289" t="s">
        <v>3095</v>
      </c>
      <c r="M19" s="268" t="s">
        <v>950</v>
      </c>
      <c r="N19" s="273" t="s">
        <v>3286</v>
      </c>
      <c r="O19" s="287" t="s">
        <v>3409</v>
      </c>
      <c r="P19" s="287" t="s">
        <v>3408</v>
      </c>
      <c r="Q19" s="287" t="s">
        <v>1838</v>
      </c>
      <c r="R19" s="287" t="s">
        <v>1838</v>
      </c>
      <c r="S19" s="287" t="s">
        <v>4</v>
      </c>
      <c r="T19" s="287" t="s">
        <v>3403</v>
      </c>
      <c r="U19" s="287" t="s">
        <v>3046</v>
      </c>
      <c r="V19" s="287" t="s">
        <v>1838</v>
      </c>
      <c r="W19" s="287" t="s">
        <v>1838</v>
      </c>
      <c r="X19" s="287" t="s">
        <v>3404</v>
      </c>
      <c r="Y19" s="287" t="s">
        <v>3068</v>
      </c>
      <c r="Z19" s="287" t="s">
        <v>1838</v>
      </c>
      <c r="AA19" s="287" t="s">
        <v>1838</v>
      </c>
      <c r="AB19" s="287" t="s">
        <v>949</v>
      </c>
      <c r="AC19" s="291"/>
      <c r="AD19" s="291"/>
      <c r="AE19" s="291"/>
      <c r="AF19" s="273" t="s">
        <v>2322</v>
      </c>
      <c r="AG19" s="273" t="s">
        <v>2323</v>
      </c>
      <c r="AH19" s="280"/>
      <c r="AI19" s="374"/>
    </row>
    <row r="20" spans="1:35" ht="120" x14ac:dyDescent="0.25">
      <c r="A20" s="272"/>
      <c r="B20" s="273"/>
      <c r="C20" s="273"/>
      <c r="D20" s="273" t="s">
        <v>3300</v>
      </c>
      <c r="E20" s="273"/>
      <c r="F20" s="273"/>
      <c r="G20" s="273" t="s">
        <v>3301</v>
      </c>
      <c r="H20" s="273" t="s">
        <v>3304</v>
      </c>
      <c r="I20" s="273" t="s">
        <v>3303</v>
      </c>
      <c r="J20" s="273" t="s">
        <v>1014</v>
      </c>
      <c r="K20" s="291">
        <v>3</v>
      </c>
      <c r="L20" s="289" t="s">
        <v>3095</v>
      </c>
      <c r="M20" s="268" t="s">
        <v>950</v>
      </c>
      <c r="N20" s="273" t="s">
        <v>3286</v>
      </c>
      <c r="O20" s="287" t="s">
        <v>3409</v>
      </c>
      <c r="P20" s="287" t="s">
        <v>3408</v>
      </c>
      <c r="Q20" s="287" t="s">
        <v>1838</v>
      </c>
      <c r="R20" s="287" t="s">
        <v>1838</v>
      </c>
      <c r="S20" s="287" t="s">
        <v>4</v>
      </c>
      <c r="T20" s="287" t="s">
        <v>3403</v>
      </c>
      <c r="U20" s="287" t="s">
        <v>3046</v>
      </c>
      <c r="V20" s="287" t="s">
        <v>1838</v>
      </c>
      <c r="W20" s="287" t="s">
        <v>1838</v>
      </c>
      <c r="X20" s="287" t="s">
        <v>3404</v>
      </c>
      <c r="Y20" s="287" t="s">
        <v>3068</v>
      </c>
      <c r="Z20" s="287" t="s">
        <v>1838</v>
      </c>
      <c r="AA20" s="287" t="s">
        <v>1838</v>
      </c>
      <c r="AB20" s="287" t="s">
        <v>949</v>
      </c>
      <c r="AC20" s="291"/>
      <c r="AD20" s="291"/>
      <c r="AE20" s="291"/>
      <c r="AF20" s="273"/>
      <c r="AG20" s="273"/>
      <c r="AH20" s="280"/>
      <c r="AI20" s="374"/>
    </row>
    <row r="21" spans="1:35" x14ac:dyDescent="0.25">
      <c r="A21" s="272" t="s">
        <v>665</v>
      </c>
      <c r="B21" s="271" t="s">
        <v>657</v>
      </c>
      <c r="C21" s="273"/>
      <c r="D21" s="273"/>
      <c r="E21" s="273"/>
      <c r="F21" s="273"/>
      <c r="G21" s="273"/>
      <c r="H21" s="273"/>
      <c r="I21" s="273"/>
      <c r="J21" s="273"/>
      <c r="K21" s="291"/>
      <c r="L21" s="273"/>
      <c r="M21" s="273"/>
      <c r="N21" s="273"/>
      <c r="O21" s="273"/>
      <c r="P21" s="273"/>
      <c r="Q21" s="273"/>
      <c r="R21" s="273"/>
      <c r="S21" s="273"/>
      <c r="T21" s="273"/>
      <c r="U21" s="273"/>
      <c r="V21" s="273"/>
      <c r="W21" s="273"/>
      <c r="X21" s="273"/>
      <c r="Y21" s="273"/>
      <c r="Z21" s="273"/>
      <c r="AA21" s="273"/>
      <c r="AB21" s="273"/>
      <c r="AC21" s="291"/>
      <c r="AD21" s="291"/>
      <c r="AE21" s="291"/>
      <c r="AF21" s="273"/>
      <c r="AG21" s="273"/>
      <c r="AH21" s="280"/>
      <c r="AI21" s="374"/>
    </row>
    <row r="22" spans="1:35" x14ac:dyDescent="0.25">
      <c r="A22" s="272" t="s">
        <v>666</v>
      </c>
      <c r="B22" s="273" t="s">
        <v>255</v>
      </c>
      <c r="C22" s="273"/>
      <c r="D22" s="273"/>
      <c r="E22" s="273"/>
      <c r="F22" s="273"/>
      <c r="G22" s="273"/>
      <c r="H22" s="273"/>
      <c r="I22" s="273"/>
      <c r="J22" s="273"/>
      <c r="K22" s="291"/>
      <c r="L22" s="273"/>
      <c r="M22" s="273"/>
      <c r="N22" s="273"/>
      <c r="O22" s="273"/>
      <c r="P22" s="273"/>
      <c r="Q22" s="273"/>
      <c r="R22" s="273"/>
      <c r="S22" s="273"/>
      <c r="T22" s="273"/>
      <c r="U22" s="273"/>
      <c r="V22" s="273"/>
      <c r="W22" s="273"/>
      <c r="X22" s="273"/>
      <c r="Y22" s="273"/>
      <c r="Z22" s="273"/>
      <c r="AA22" s="273"/>
      <c r="AB22" s="273"/>
      <c r="AC22" s="291"/>
      <c r="AD22" s="291"/>
      <c r="AE22" s="291"/>
      <c r="AF22" s="273"/>
      <c r="AG22" s="273"/>
      <c r="AH22" s="280"/>
      <c r="AI22" s="374"/>
    </row>
    <row r="23" spans="1:35" x14ac:dyDescent="0.25">
      <c r="A23" s="272" t="s">
        <v>2303</v>
      </c>
      <c r="B23" s="273" t="s">
        <v>2299</v>
      </c>
      <c r="C23" s="273"/>
      <c r="D23" s="273"/>
      <c r="E23" s="273"/>
      <c r="F23" s="273"/>
      <c r="G23" s="273"/>
      <c r="H23" s="273"/>
      <c r="I23" s="273"/>
      <c r="J23" s="273"/>
      <c r="K23" s="291"/>
      <c r="L23" s="273"/>
      <c r="M23" s="273"/>
      <c r="N23" s="273"/>
      <c r="O23" s="273"/>
      <c r="P23" s="273"/>
      <c r="Q23" s="273"/>
      <c r="R23" s="273"/>
      <c r="S23" s="273"/>
      <c r="T23" s="273"/>
      <c r="U23" s="273"/>
      <c r="V23" s="273"/>
      <c r="W23" s="273"/>
      <c r="X23" s="273"/>
      <c r="Y23" s="273"/>
      <c r="Z23" s="273"/>
      <c r="AA23" s="273"/>
      <c r="AB23" s="273"/>
      <c r="AC23" s="291"/>
      <c r="AD23" s="291"/>
      <c r="AE23" s="291"/>
      <c r="AF23" s="273"/>
      <c r="AG23" s="273"/>
      <c r="AH23" s="280"/>
      <c r="AI23" s="374"/>
    </row>
    <row r="24" spans="1:35" ht="120" x14ac:dyDescent="0.25">
      <c r="A24" s="272" t="s">
        <v>2300</v>
      </c>
      <c r="B24" s="273"/>
      <c r="C24" s="273"/>
      <c r="D24" s="273" t="s">
        <v>2904</v>
      </c>
      <c r="E24" s="273" t="s">
        <v>2332</v>
      </c>
      <c r="F24" s="273"/>
      <c r="G24" s="273" t="s">
        <v>2905</v>
      </c>
      <c r="H24" s="273" t="s">
        <v>2906</v>
      </c>
      <c r="I24" s="273" t="s">
        <v>2907</v>
      </c>
      <c r="J24" s="273" t="s">
        <v>2337</v>
      </c>
      <c r="K24" s="291" t="s">
        <v>3889</v>
      </c>
      <c r="L24" s="289" t="s">
        <v>3095</v>
      </c>
      <c r="M24" s="268" t="s">
        <v>950</v>
      </c>
      <c r="N24" s="273" t="s">
        <v>2338</v>
      </c>
      <c r="O24" s="273" t="s">
        <v>2908</v>
      </c>
      <c r="P24" s="287" t="s">
        <v>3408</v>
      </c>
      <c r="Q24" s="287" t="s">
        <v>1838</v>
      </c>
      <c r="R24" s="287" t="s">
        <v>1838</v>
      </c>
      <c r="S24" s="287" t="s">
        <v>4</v>
      </c>
      <c r="T24" s="287" t="s">
        <v>3403</v>
      </c>
      <c r="U24" s="287" t="s">
        <v>3046</v>
      </c>
      <c r="V24" s="287" t="s">
        <v>1838</v>
      </c>
      <c r="W24" s="287" t="s">
        <v>1838</v>
      </c>
      <c r="X24" s="287" t="s">
        <v>3413</v>
      </c>
      <c r="Y24" s="287" t="s">
        <v>3068</v>
      </c>
      <c r="Z24" s="287" t="s">
        <v>1838</v>
      </c>
      <c r="AA24" s="287" t="s">
        <v>1838</v>
      </c>
      <c r="AB24" s="287" t="s">
        <v>949</v>
      </c>
      <c r="AC24" s="291"/>
      <c r="AD24" s="291"/>
      <c r="AE24" s="291"/>
      <c r="AF24" s="273" t="s">
        <v>2317</v>
      </c>
      <c r="AG24" s="273" t="s">
        <v>2339</v>
      </c>
      <c r="AH24" s="280"/>
      <c r="AI24" s="374"/>
    </row>
    <row r="25" spans="1:35" ht="120" x14ac:dyDescent="0.25">
      <c r="A25" s="272" t="s">
        <v>2301</v>
      </c>
      <c r="B25" s="273"/>
      <c r="C25" s="273"/>
      <c r="D25" s="273" t="s">
        <v>2909</v>
      </c>
      <c r="E25" s="273" t="s">
        <v>2910</v>
      </c>
      <c r="F25" s="273"/>
      <c r="G25" s="273" t="s">
        <v>2905</v>
      </c>
      <c r="H25" s="273" t="s">
        <v>2906</v>
      </c>
      <c r="I25" s="273" t="s">
        <v>2907</v>
      </c>
      <c r="J25" s="273" t="s">
        <v>2337</v>
      </c>
      <c r="K25" s="291" t="s">
        <v>3889</v>
      </c>
      <c r="L25" s="289" t="s">
        <v>3095</v>
      </c>
      <c r="M25" s="268" t="s">
        <v>950</v>
      </c>
      <c r="N25" s="273" t="s">
        <v>2338</v>
      </c>
      <c r="O25" s="287" t="s">
        <v>3412</v>
      </c>
      <c r="P25" s="287" t="s">
        <v>3408</v>
      </c>
      <c r="Q25" s="287" t="s">
        <v>1838</v>
      </c>
      <c r="R25" s="287" t="s">
        <v>1838</v>
      </c>
      <c r="S25" s="287" t="s">
        <v>4</v>
      </c>
      <c r="T25" s="287" t="s">
        <v>3403</v>
      </c>
      <c r="U25" s="287" t="s">
        <v>3046</v>
      </c>
      <c r="V25" s="287" t="s">
        <v>1838</v>
      </c>
      <c r="W25" s="287" t="s">
        <v>1838</v>
      </c>
      <c r="X25" s="287" t="s">
        <v>3413</v>
      </c>
      <c r="Y25" s="287" t="s">
        <v>3068</v>
      </c>
      <c r="Z25" s="287" t="s">
        <v>1838</v>
      </c>
      <c r="AA25" s="287" t="s">
        <v>1838</v>
      </c>
      <c r="AB25" s="287" t="s">
        <v>949</v>
      </c>
      <c r="AC25" s="291"/>
      <c r="AD25" s="291"/>
      <c r="AE25" s="291"/>
      <c r="AF25" s="273" t="s">
        <v>2911</v>
      </c>
      <c r="AG25" s="273"/>
      <c r="AH25" s="280"/>
      <c r="AI25" s="374"/>
    </row>
    <row r="26" spans="1:35" ht="120" x14ac:dyDescent="0.25">
      <c r="A26" s="272" t="s">
        <v>2302</v>
      </c>
      <c r="B26" s="273"/>
      <c r="C26" s="273"/>
      <c r="D26" s="273" t="s">
        <v>668</v>
      </c>
      <c r="E26" s="273" t="s">
        <v>2319</v>
      </c>
      <c r="F26" s="273"/>
      <c r="G26" s="273" t="s">
        <v>2340</v>
      </c>
      <c r="H26" s="273" t="s">
        <v>2912</v>
      </c>
      <c r="I26" s="273" t="s">
        <v>949</v>
      </c>
      <c r="J26" s="273" t="s">
        <v>1014</v>
      </c>
      <c r="K26" s="291">
        <v>4</v>
      </c>
      <c r="L26" s="289" t="s">
        <v>3095</v>
      </c>
      <c r="M26" s="268" t="s">
        <v>950</v>
      </c>
      <c r="N26" s="273" t="s">
        <v>2338</v>
      </c>
      <c r="O26" s="287" t="s">
        <v>3412</v>
      </c>
      <c r="P26" s="287" t="s">
        <v>3408</v>
      </c>
      <c r="Q26" s="287" t="s">
        <v>1838</v>
      </c>
      <c r="R26" s="287" t="s">
        <v>1838</v>
      </c>
      <c r="S26" s="287" t="s">
        <v>4</v>
      </c>
      <c r="T26" s="287" t="s">
        <v>3403</v>
      </c>
      <c r="U26" s="287" t="s">
        <v>3046</v>
      </c>
      <c r="V26" s="287" t="s">
        <v>1838</v>
      </c>
      <c r="W26" s="287" t="s">
        <v>1838</v>
      </c>
      <c r="X26" s="287" t="s">
        <v>3413</v>
      </c>
      <c r="Y26" s="287" t="s">
        <v>3068</v>
      </c>
      <c r="Z26" s="287" t="s">
        <v>1838</v>
      </c>
      <c r="AA26" s="287" t="s">
        <v>1838</v>
      </c>
      <c r="AB26" s="287" t="s">
        <v>949</v>
      </c>
      <c r="AC26" s="291"/>
      <c r="AD26" s="291"/>
      <c r="AE26" s="291"/>
      <c r="AF26" s="273" t="s">
        <v>2317</v>
      </c>
      <c r="AG26" s="273" t="s">
        <v>2339</v>
      </c>
      <c r="AH26" s="280"/>
      <c r="AI26" s="374"/>
    </row>
    <row r="27" spans="1:35" ht="120" x14ac:dyDescent="0.25">
      <c r="A27" s="272" t="s">
        <v>2913</v>
      </c>
      <c r="B27" s="273"/>
      <c r="C27" s="273"/>
      <c r="D27" s="273" t="s">
        <v>2914</v>
      </c>
      <c r="E27" s="273"/>
      <c r="F27" s="273"/>
      <c r="G27" s="273" t="s">
        <v>2915</v>
      </c>
      <c r="H27" s="273" t="s">
        <v>2912</v>
      </c>
      <c r="I27" s="273" t="s">
        <v>2916</v>
      </c>
      <c r="J27" s="273" t="s">
        <v>1014</v>
      </c>
      <c r="K27" s="291">
        <v>4</v>
      </c>
      <c r="L27" s="289" t="s">
        <v>3095</v>
      </c>
      <c r="M27" s="268" t="s">
        <v>950</v>
      </c>
      <c r="N27" s="273" t="s">
        <v>2917</v>
      </c>
      <c r="O27" s="287" t="s">
        <v>3412</v>
      </c>
      <c r="P27" s="287" t="s">
        <v>3408</v>
      </c>
      <c r="Q27" s="287" t="s">
        <v>1838</v>
      </c>
      <c r="R27" s="287" t="s">
        <v>1838</v>
      </c>
      <c r="S27" s="287" t="s">
        <v>4</v>
      </c>
      <c r="T27" s="287" t="s">
        <v>3403</v>
      </c>
      <c r="U27" s="287" t="s">
        <v>3046</v>
      </c>
      <c r="V27" s="287" t="s">
        <v>1838</v>
      </c>
      <c r="W27" s="287" t="s">
        <v>1838</v>
      </c>
      <c r="X27" s="287" t="s">
        <v>3413</v>
      </c>
      <c r="Y27" s="287" t="s">
        <v>3068</v>
      </c>
      <c r="Z27" s="287" t="s">
        <v>1838</v>
      </c>
      <c r="AA27" s="287" t="s">
        <v>1838</v>
      </c>
      <c r="AB27" s="287" t="s">
        <v>949</v>
      </c>
      <c r="AC27" s="291"/>
      <c r="AD27" s="291"/>
      <c r="AE27" s="291"/>
      <c r="AF27" s="273"/>
      <c r="AG27" s="273"/>
      <c r="AH27" s="280"/>
      <c r="AI27" s="374"/>
    </row>
    <row r="28" spans="1:35" ht="150" x14ac:dyDescent="0.25">
      <c r="A28" s="272" t="s">
        <v>2918</v>
      </c>
      <c r="B28" s="273"/>
      <c r="C28" s="273"/>
      <c r="D28" s="273" t="s">
        <v>2919</v>
      </c>
      <c r="E28" s="273" t="s">
        <v>2325</v>
      </c>
      <c r="F28" s="273"/>
      <c r="G28" s="273" t="s">
        <v>2340</v>
      </c>
      <c r="H28" s="273" t="s">
        <v>2920</v>
      </c>
      <c r="I28" s="273" t="s">
        <v>949</v>
      </c>
      <c r="J28" s="273" t="s">
        <v>2921</v>
      </c>
      <c r="K28" s="291">
        <v>4</v>
      </c>
      <c r="L28" s="289" t="s">
        <v>3095</v>
      </c>
      <c r="M28" s="268" t="s">
        <v>950</v>
      </c>
      <c r="N28" s="273" t="s">
        <v>2338</v>
      </c>
      <c r="O28" s="287" t="s">
        <v>3412</v>
      </c>
      <c r="P28" s="287" t="s">
        <v>3408</v>
      </c>
      <c r="Q28" s="287" t="s">
        <v>1838</v>
      </c>
      <c r="R28" s="287" t="s">
        <v>1838</v>
      </c>
      <c r="S28" s="287" t="s">
        <v>4</v>
      </c>
      <c r="T28" s="287" t="s">
        <v>3414</v>
      </c>
      <c r="U28" s="287" t="s">
        <v>3046</v>
      </c>
      <c r="V28" s="287" t="s">
        <v>1838</v>
      </c>
      <c r="W28" s="287" t="s">
        <v>1838</v>
      </c>
      <c r="X28" s="287" t="s">
        <v>3413</v>
      </c>
      <c r="Y28" s="287" t="s">
        <v>3068</v>
      </c>
      <c r="Z28" s="287" t="s">
        <v>1838</v>
      </c>
      <c r="AA28" s="287" t="s">
        <v>1838</v>
      </c>
      <c r="AB28" s="287" t="s">
        <v>949</v>
      </c>
      <c r="AC28" s="291"/>
      <c r="AD28" s="291"/>
      <c r="AE28" s="291"/>
      <c r="AF28" s="273" t="s">
        <v>2317</v>
      </c>
      <c r="AG28" s="273" t="s">
        <v>2339</v>
      </c>
      <c r="AH28" s="280"/>
      <c r="AI28" s="374"/>
    </row>
    <row r="29" spans="1:35" ht="75" x14ac:dyDescent="0.25">
      <c r="A29" s="272" t="s">
        <v>2922</v>
      </c>
      <c r="B29" s="273"/>
      <c r="C29" s="273"/>
      <c r="D29" s="273" t="s">
        <v>2312</v>
      </c>
      <c r="E29" s="273" t="s">
        <v>2923</v>
      </c>
      <c r="F29" s="273" t="s">
        <v>16</v>
      </c>
      <c r="G29" s="273" t="s">
        <v>2924</v>
      </c>
      <c r="H29" s="273" t="s">
        <v>2925</v>
      </c>
      <c r="I29" s="273" t="s">
        <v>1027</v>
      </c>
      <c r="J29" s="273" t="s">
        <v>1014</v>
      </c>
      <c r="K29" s="291">
        <v>4</v>
      </c>
      <c r="L29" s="289"/>
      <c r="M29" s="268" t="s">
        <v>950</v>
      </c>
      <c r="N29" s="268" t="s">
        <v>1265</v>
      </c>
      <c r="O29" s="287"/>
      <c r="P29" s="287"/>
      <c r="Q29" s="287"/>
      <c r="R29" s="287"/>
      <c r="S29" s="287"/>
      <c r="T29" s="287"/>
      <c r="U29" s="287"/>
      <c r="V29" s="287"/>
      <c r="W29" s="287"/>
      <c r="X29" s="287"/>
      <c r="Y29" s="287"/>
      <c r="Z29" s="287"/>
      <c r="AA29" s="287"/>
      <c r="AB29" s="287"/>
      <c r="AC29" s="291"/>
      <c r="AD29" s="291"/>
      <c r="AE29" s="291"/>
      <c r="AF29" s="273" t="s">
        <v>2328</v>
      </c>
      <c r="AG29" s="273"/>
      <c r="AH29" s="288" t="s">
        <v>3415</v>
      </c>
      <c r="AI29" s="374"/>
    </row>
    <row r="30" spans="1:35" ht="135" x14ac:dyDescent="0.25">
      <c r="A30" s="272" t="s">
        <v>2926</v>
      </c>
      <c r="B30" s="273"/>
      <c r="C30" s="273"/>
      <c r="D30" s="273" t="s">
        <v>2312</v>
      </c>
      <c r="E30" s="273" t="s">
        <v>2927</v>
      </c>
      <c r="F30" s="273" t="s">
        <v>16</v>
      </c>
      <c r="G30" s="273" t="s">
        <v>2341</v>
      </c>
      <c r="H30" s="273" t="s">
        <v>2928</v>
      </c>
      <c r="I30" s="273" t="s">
        <v>2929</v>
      </c>
      <c r="J30" s="273" t="s">
        <v>2342</v>
      </c>
      <c r="K30" s="291">
        <v>2</v>
      </c>
      <c r="L30" s="289"/>
      <c r="M30" s="268" t="s">
        <v>950</v>
      </c>
      <c r="N30" s="273" t="s">
        <v>2321</v>
      </c>
      <c r="O30" s="273"/>
      <c r="P30" s="273"/>
      <c r="Q30" s="273"/>
      <c r="R30" s="273"/>
      <c r="S30" s="273"/>
      <c r="T30" s="273"/>
      <c r="U30" s="273"/>
      <c r="V30" s="273"/>
      <c r="W30" s="273"/>
      <c r="X30" s="273"/>
      <c r="Y30" s="273"/>
      <c r="Z30" s="273"/>
      <c r="AA30" s="273"/>
      <c r="AB30" s="273"/>
      <c r="AC30" s="291"/>
      <c r="AD30" s="291"/>
      <c r="AE30" s="291"/>
      <c r="AF30" s="273"/>
      <c r="AG30" s="273"/>
      <c r="AH30" s="280"/>
      <c r="AI30" s="374"/>
    </row>
    <row r="31" spans="1:35" ht="135" x14ac:dyDescent="0.25">
      <c r="A31" s="272" t="s">
        <v>2930</v>
      </c>
      <c r="B31" s="273"/>
      <c r="C31" s="273"/>
      <c r="D31" s="273" t="s">
        <v>2313</v>
      </c>
      <c r="E31" s="273" t="s">
        <v>2329</v>
      </c>
      <c r="F31" s="273" t="s">
        <v>13</v>
      </c>
      <c r="G31" s="273" t="s">
        <v>2931</v>
      </c>
      <c r="H31" s="273" t="s">
        <v>2932</v>
      </c>
      <c r="I31" s="273" t="s">
        <v>2344</v>
      </c>
      <c r="J31" s="273" t="s">
        <v>2343</v>
      </c>
      <c r="K31" s="291">
        <v>2</v>
      </c>
      <c r="L31" s="273"/>
      <c r="M31" s="268" t="s">
        <v>1063</v>
      </c>
      <c r="N31" s="273"/>
      <c r="O31" s="273"/>
      <c r="P31" s="273"/>
      <c r="Q31" s="273"/>
      <c r="R31" s="273"/>
      <c r="S31" s="273"/>
      <c r="T31" s="273"/>
      <c r="U31" s="273"/>
      <c r="V31" s="273"/>
      <c r="W31" s="273"/>
      <c r="X31" s="273"/>
      <c r="Y31" s="273"/>
      <c r="Z31" s="273"/>
      <c r="AA31" s="273"/>
      <c r="AB31" s="273"/>
      <c r="AC31" s="291"/>
      <c r="AD31" s="291"/>
      <c r="AE31" s="291"/>
      <c r="AF31" s="273" t="s">
        <v>2933</v>
      </c>
      <c r="AG31" s="273"/>
      <c r="AH31" s="280"/>
      <c r="AI31" s="374"/>
    </row>
    <row r="32" spans="1:35" ht="30" x14ac:dyDescent="0.25">
      <c r="A32" s="272" t="s">
        <v>1566</v>
      </c>
      <c r="B32" s="273"/>
      <c r="C32" s="273"/>
      <c r="D32" s="273" t="s">
        <v>2934</v>
      </c>
      <c r="E32" s="273"/>
      <c r="F32" s="273"/>
      <c r="G32" s="273" t="s">
        <v>2340</v>
      </c>
      <c r="H32" s="273" t="s">
        <v>2935</v>
      </c>
      <c r="I32" s="273" t="s">
        <v>1027</v>
      </c>
      <c r="J32" s="273" t="s">
        <v>1014</v>
      </c>
      <c r="K32" s="291">
        <v>4</v>
      </c>
      <c r="L32" s="273"/>
      <c r="M32" s="268" t="s">
        <v>950</v>
      </c>
      <c r="N32" s="273" t="s">
        <v>2338</v>
      </c>
      <c r="O32" s="273"/>
      <c r="P32" s="273"/>
      <c r="Q32" s="273"/>
      <c r="R32" s="273"/>
      <c r="S32" s="273"/>
      <c r="T32" s="273"/>
      <c r="U32" s="273"/>
      <c r="V32" s="273"/>
      <c r="W32" s="273"/>
      <c r="X32" s="273"/>
      <c r="Y32" s="273"/>
      <c r="Z32" s="273"/>
      <c r="AA32" s="273"/>
      <c r="AB32" s="273"/>
      <c r="AC32" s="291"/>
      <c r="AD32" s="291"/>
      <c r="AE32" s="291"/>
      <c r="AF32" s="273" t="s">
        <v>2317</v>
      </c>
      <c r="AG32" s="273" t="s">
        <v>2339</v>
      </c>
      <c r="AH32" s="280"/>
      <c r="AI32" s="374"/>
    </row>
    <row r="33" spans="1:35" ht="60" x14ac:dyDescent="0.25">
      <c r="A33" s="272" t="s">
        <v>3305</v>
      </c>
      <c r="B33" s="273" t="s">
        <v>3306</v>
      </c>
      <c r="C33" s="273" t="s">
        <v>3307</v>
      </c>
      <c r="D33" s="273"/>
      <c r="E33" s="273"/>
      <c r="F33" s="273"/>
      <c r="G33" s="273"/>
      <c r="H33" s="273"/>
      <c r="I33" s="273"/>
      <c r="J33" s="273"/>
      <c r="K33" s="291"/>
      <c r="L33" s="273"/>
      <c r="M33" s="268"/>
      <c r="N33" s="273"/>
      <c r="O33" s="273"/>
      <c r="P33" s="273"/>
      <c r="Q33" s="273"/>
      <c r="R33" s="273"/>
      <c r="S33" s="273"/>
      <c r="T33" s="273"/>
      <c r="U33" s="273"/>
      <c r="V33" s="273"/>
      <c r="W33" s="273"/>
      <c r="X33" s="273"/>
      <c r="Y33" s="273"/>
      <c r="Z33" s="273"/>
      <c r="AA33" s="273"/>
      <c r="AB33" s="273"/>
      <c r="AC33" s="291"/>
      <c r="AD33" s="291"/>
      <c r="AE33" s="291"/>
      <c r="AF33" s="273"/>
      <c r="AG33" s="273"/>
      <c r="AH33" s="280"/>
      <c r="AI33" s="374"/>
    </row>
    <row r="34" spans="1:35" ht="120" x14ac:dyDescent="0.25">
      <c r="A34" s="272" t="s">
        <v>3308</v>
      </c>
      <c r="B34" s="273"/>
      <c r="C34" s="273"/>
      <c r="D34" s="273" t="s">
        <v>3309</v>
      </c>
      <c r="E34" s="273"/>
      <c r="F34" s="273"/>
      <c r="G34" s="273" t="s">
        <v>3310</v>
      </c>
      <c r="H34" s="273" t="s">
        <v>3311</v>
      </c>
      <c r="I34" s="273" t="s">
        <v>1027</v>
      </c>
      <c r="J34" s="273" t="s">
        <v>1014</v>
      </c>
      <c r="K34" s="291">
        <v>4</v>
      </c>
      <c r="L34" s="289" t="s">
        <v>3095</v>
      </c>
      <c r="M34" s="268" t="s">
        <v>950</v>
      </c>
      <c r="N34" s="273" t="s">
        <v>3312</v>
      </c>
      <c r="O34" s="287" t="s">
        <v>3412</v>
      </c>
      <c r="P34" s="287" t="s">
        <v>3408</v>
      </c>
      <c r="Q34" s="287" t="s">
        <v>1838</v>
      </c>
      <c r="R34" s="287" t="s">
        <v>1838</v>
      </c>
      <c r="S34" s="287" t="s">
        <v>4</v>
      </c>
      <c r="T34" s="287" t="s">
        <v>3403</v>
      </c>
      <c r="U34" s="287" t="s">
        <v>3046</v>
      </c>
      <c r="V34" s="287" t="s">
        <v>1838</v>
      </c>
      <c r="W34" s="287" t="s">
        <v>1838</v>
      </c>
      <c r="X34" s="287" t="s">
        <v>1838</v>
      </c>
      <c r="Y34" s="287" t="s">
        <v>1838</v>
      </c>
      <c r="Z34" s="287" t="s">
        <v>1838</v>
      </c>
      <c r="AA34" s="287" t="s">
        <v>1838</v>
      </c>
      <c r="AB34" s="287" t="s">
        <v>949</v>
      </c>
      <c r="AC34" s="291"/>
      <c r="AD34" s="291"/>
      <c r="AE34" s="291"/>
      <c r="AF34" s="273"/>
      <c r="AG34" s="273"/>
      <c r="AH34" s="280"/>
      <c r="AI34" s="374"/>
    </row>
    <row r="35" spans="1:35" ht="120" x14ac:dyDescent="0.25">
      <c r="A35" s="272" t="s">
        <v>3313</v>
      </c>
      <c r="B35" s="273"/>
      <c r="C35" s="273"/>
      <c r="D35" s="273" t="s">
        <v>3314</v>
      </c>
      <c r="E35" s="273"/>
      <c r="F35" s="273"/>
      <c r="G35" s="273" t="s">
        <v>3315</v>
      </c>
      <c r="H35" s="273" t="s">
        <v>3316</v>
      </c>
      <c r="I35" s="273" t="s">
        <v>1027</v>
      </c>
      <c r="J35" s="273" t="s">
        <v>1014</v>
      </c>
      <c r="K35" s="291">
        <v>4</v>
      </c>
      <c r="L35" s="289" t="s">
        <v>3095</v>
      </c>
      <c r="M35" s="268" t="s">
        <v>950</v>
      </c>
      <c r="N35" s="273" t="s">
        <v>3312</v>
      </c>
      <c r="O35" s="287" t="s">
        <v>3412</v>
      </c>
      <c r="P35" s="287" t="s">
        <v>3408</v>
      </c>
      <c r="Q35" s="287" t="s">
        <v>1838</v>
      </c>
      <c r="R35" s="287" t="s">
        <v>1838</v>
      </c>
      <c r="S35" s="287" t="s">
        <v>4</v>
      </c>
      <c r="T35" s="287" t="s">
        <v>3403</v>
      </c>
      <c r="U35" s="287" t="s">
        <v>3046</v>
      </c>
      <c r="V35" s="287" t="s">
        <v>1838</v>
      </c>
      <c r="W35" s="287" t="s">
        <v>1838</v>
      </c>
      <c r="X35" s="287" t="s">
        <v>1838</v>
      </c>
      <c r="Y35" s="287" t="s">
        <v>1838</v>
      </c>
      <c r="Z35" s="287" t="s">
        <v>1838</v>
      </c>
      <c r="AA35" s="287" t="s">
        <v>1838</v>
      </c>
      <c r="AB35" s="287" t="s">
        <v>949</v>
      </c>
      <c r="AC35" s="291"/>
      <c r="AD35" s="291"/>
      <c r="AE35" s="291"/>
      <c r="AF35" s="273"/>
      <c r="AG35" s="273"/>
      <c r="AH35" s="280"/>
      <c r="AI35" s="374"/>
    </row>
    <row r="36" spans="1:35" ht="180" x14ac:dyDescent="0.25">
      <c r="A36" s="272" t="s">
        <v>3317</v>
      </c>
      <c r="B36" s="273"/>
      <c r="C36" s="273"/>
      <c r="D36" s="273" t="s">
        <v>3318</v>
      </c>
      <c r="E36" s="273"/>
      <c r="F36" s="273"/>
      <c r="G36" s="273" t="s">
        <v>3319</v>
      </c>
      <c r="H36" s="273" t="s">
        <v>3320</v>
      </c>
      <c r="I36" s="273" t="s">
        <v>3321</v>
      </c>
      <c r="J36" s="273" t="s">
        <v>1014</v>
      </c>
      <c r="K36" s="291">
        <v>4</v>
      </c>
      <c r="L36" s="289" t="s">
        <v>3095</v>
      </c>
      <c r="M36" s="268" t="s">
        <v>950</v>
      </c>
      <c r="N36" s="273" t="s">
        <v>3312</v>
      </c>
      <c r="O36" s="287" t="s">
        <v>3412</v>
      </c>
      <c r="P36" s="287" t="s">
        <v>3408</v>
      </c>
      <c r="Q36" s="287" t="s">
        <v>1838</v>
      </c>
      <c r="R36" s="287" t="s">
        <v>1838</v>
      </c>
      <c r="S36" s="287" t="s">
        <v>4</v>
      </c>
      <c r="T36" s="287" t="s">
        <v>3416</v>
      </c>
      <c r="U36" s="287" t="s">
        <v>3046</v>
      </c>
      <c r="V36" s="287" t="s">
        <v>1838</v>
      </c>
      <c r="W36" s="287" t="s">
        <v>1838</v>
      </c>
      <c r="X36" s="287" t="s">
        <v>1838</v>
      </c>
      <c r="Y36" s="287" t="s">
        <v>1838</v>
      </c>
      <c r="Z36" s="287" t="s">
        <v>1838</v>
      </c>
      <c r="AA36" s="287" t="s">
        <v>1838</v>
      </c>
      <c r="AB36" s="287" t="s">
        <v>949</v>
      </c>
      <c r="AC36" s="291"/>
      <c r="AD36" s="291"/>
      <c r="AE36" s="291"/>
      <c r="AF36" s="273"/>
      <c r="AG36" s="273"/>
      <c r="AH36" s="280"/>
      <c r="AI36" s="374"/>
    </row>
    <row r="37" spans="1:35" ht="120" x14ac:dyDescent="0.25">
      <c r="A37" s="272" t="s">
        <v>3322</v>
      </c>
      <c r="B37" s="273"/>
      <c r="C37" s="273"/>
      <c r="D37" s="273" t="s">
        <v>3323</v>
      </c>
      <c r="E37" s="273"/>
      <c r="F37" s="273"/>
      <c r="G37" s="273" t="s">
        <v>3324</v>
      </c>
      <c r="H37" s="273" t="s">
        <v>3325</v>
      </c>
      <c r="I37" s="273" t="s">
        <v>1027</v>
      </c>
      <c r="J37" s="273" t="s">
        <v>1014</v>
      </c>
      <c r="K37" s="291">
        <v>4</v>
      </c>
      <c r="L37" s="289" t="s">
        <v>3095</v>
      </c>
      <c r="M37" s="268" t="s">
        <v>950</v>
      </c>
      <c r="N37" s="273" t="s">
        <v>2338</v>
      </c>
      <c r="O37" s="287" t="s">
        <v>3412</v>
      </c>
      <c r="P37" s="287" t="s">
        <v>3408</v>
      </c>
      <c r="Q37" s="287" t="s">
        <v>1838</v>
      </c>
      <c r="R37" s="287" t="s">
        <v>1838</v>
      </c>
      <c r="S37" s="287" t="s">
        <v>4</v>
      </c>
      <c r="T37" s="287" t="s">
        <v>3403</v>
      </c>
      <c r="U37" s="287" t="s">
        <v>3046</v>
      </c>
      <c r="V37" s="287" t="s">
        <v>1838</v>
      </c>
      <c r="W37" s="287" t="s">
        <v>1838</v>
      </c>
      <c r="X37" s="287" t="s">
        <v>1838</v>
      </c>
      <c r="Y37" s="287" t="s">
        <v>1838</v>
      </c>
      <c r="Z37" s="287" t="s">
        <v>1838</v>
      </c>
      <c r="AA37" s="287" t="s">
        <v>1838</v>
      </c>
      <c r="AB37" s="287" t="s">
        <v>949</v>
      </c>
      <c r="AC37" s="291"/>
      <c r="AD37" s="291"/>
      <c r="AE37" s="291"/>
      <c r="AF37" s="273"/>
      <c r="AG37" s="273"/>
      <c r="AH37" s="280"/>
      <c r="AI37" s="374"/>
    </row>
    <row r="38" spans="1:35" ht="255" x14ac:dyDescent="0.25">
      <c r="A38" s="272" t="s">
        <v>3326</v>
      </c>
      <c r="B38" s="273"/>
      <c r="C38" s="273"/>
      <c r="D38" s="273" t="s">
        <v>3327</v>
      </c>
      <c r="E38" s="273"/>
      <c r="F38" s="273"/>
      <c r="G38" s="273" t="s">
        <v>3319</v>
      </c>
      <c r="H38" s="273" t="s">
        <v>3320</v>
      </c>
      <c r="I38" s="273" t="s">
        <v>3321</v>
      </c>
      <c r="J38" s="273" t="s">
        <v>1014</v>
      </c>
      <c r="K38" s="291">
        <v>4</v>
      </c>
      <c r="L38" s="289" t="s">
        <v>3095</v>
      </c>
      <c r="M38" s="268" t="s">
        <v>950</v>
      </c>
      <c r="N38" s="273" t="s">
        <v>3312</v>
      </c>
      <c r="O38" s="287" t="s">
        <v>3412</v>
      </c>
      <c r="P38" s="287" t="s">
        <v>3408</v>
      </c>
      <c r="Q38" s="287" t="s">
        <v>1838</v>
      </c>
      <c r="R38" s="287" t="s">
        <v>1838</v>
      </c>
      <c r="S38" s="287" t="s">
        <v>4</v>
      </c>
      <c r="T38" s="287" t="s">
        <v>3517</v>
      </c>
      <c r="U38" s="287" t="s">
        <v>3046</v>
      </c>
      <c r="V38" s="287" t="s">
        <v>1838</v>
      </c>
      <c r="W38" s="287" t="s">
        <v>1838</v>
      </c>
      <c r="X38" s="287" t="s">
        <v>1838</v>
      </c>
      <c r="Y38" s="287" t="s">
        <v>1838</v>
      </c>
      <c r="Z38" s="287" t="s">
        <v>1838</v>
      </c>
      <c r="AA38" s="287" t="s">
        <v>1838</v>
      </c>
      <c r="AB38" s="287" t="s">
        <v>949</v>
      </c>
      <c r="AC38" s="291"/>
      <c r="AD38" s="291"/>
      <c r="AE38" s="291"/>
      <c r="AF38" s="273"/>
      <c r="AG38" s="273"/>
      <c r="AH38" s="280"/>
      <c r="AI38" s="374"/>
    </row>
    <row r="39" spans="1:35" x14ac:dyDescent="0.25">
      <c r="A39" s="272" t="s">
        <v>3831</v>
      </c>
      <c r="B39" s="273" t="s">
        <v>2297</v>
      </c>
      <c r="C39" s="273"/>
      <c r="D39" s="273"/>
      <c r="E39" s="273"/>
      <c r="F39" s="273"/>
      <c r="G39" s="273"/>
      <c r="H39" s="273"/>
      <c r="I39" s="273"/>
      <c r="J39" s="273"/>
      <c r="K39" s="291"/>
      <c r="L39" s="273"/>
      <c r="M39" s="273"/>
      <c r="N39" s="273"/>
      <c r="O39" s="273"/>
      <c r="P39" s="273"/>
      <c r="Q39" s="273"/>
      <c r="R39" s="273"/>
      <c r="S39" s="273"/>
      <c r="T39" s="273"/>
      <c r="U39" s="273"/>
      <c r="V39" s="273"/>
      <c r="W39" s="273"/>
      <c r="X39" s="273"/>
      <c r="Y39" s="273"/>
      <c r="Z39" s="273"/>
      <c r="AA39" s="273"/>
      <c r="AB39" s="273"/>
      <c r="AC39" s="291"/>
      <c r="AD39" s="291"/>
      <c r="AE39" s="291"/>
      <c r="AF39" s="273"/>
      <c r="AG39" s="273"/>
      <c r="AH39" s="280"/>
      <c r="AI39" s="374"/>
    </row>
    <row r="40" spans="1:35" x14ac:dyDescent="0.25">
      <c r="A40" s="272" t="s">
        <v>3832</v>
      </c>
      <c r="B40" s="273" t="s">
        <v>2298</v>
      </c>
      <c r="C40" s="273"/>
      <c r="D40" s="273"/>
      <c r="E40" s="273"/>
      <c r="F40" s="273"/>
      <c r="G40" s="273"/>
      <c r="H40" s="273"/>
      <c r="I40" s="273"/>
      <c r="J40" s="273"/>
      <c r="K40" s="291"/>
      <c r="L40" s="273"/>
      <c r="M40" s="273"/>
      <c r="N40" s="273"/>
      <c r="O40" s="273"/>
      <c r="P40" s="273"/>
      <c r="Q40" s="273"/>
      <c r="R40" s="273"/>
      <c r="S40" s="273"/>
      <c r="T40" s="273"/>
      <c r="U40" s="273"/>
      <c r="V40" s="273"/>
      <c r="W40" s="273"/>
      <c r="X40" s="273"/>
      <c r="Y40" s="273"/>
      <c r="Z40" s="273"/>
      <c r="AA40" s="273"/>
      <c r="AB40" s="273"/>
      <c r="AC40" s="291"/>
      <c r="AD40" s="291"/>
      <c r="AE40" s="291"/>
      <c r="AF40" s="273"/>
      <c r="AG40" s="273"/>
      <c r="AH40" s="280"/>
      <c r="AI40" s="374"/>
    </row>
    <row r="41" spans="1:35" x14ac:dyDescent="0.25">
      <c r="A41" s="272" t="s">
        <v>3833</v>
      </c>
      <c r="B41" s="273" t="s">
        <v>2296</v>
      </c>
      <c r="C41" s="273"/>
      <c r="D41" s="273"/>
      <c r="E41" s="273"/>
      <c r="F41" s="273"/>
      <c r="G41" s="273"/>
      <c r="H41" s="273"/>
      <c r="I41" s="273"/>
      <c r="J41" s="273"/>
      <c r="K41" s="291"/>
      <c r="L41" s="273"/>
      <c r="M41" s="273"/>
      <c r="N41" s="273"/>
      <c r="O41" s="273"/>
      <c r="P41" s="273"/>
      <c r="Q41" s="273"/>
      <c r="R41" s="273"/>
      <c r="S41" s="273"/>
      <c r="T41" s="273"/>
      <c r="U41" s="273"/>
      <c r="V41" s="273"/>
      <c r="W41" s="273"/>
      <c r="X41" s="273"/>
      <c r="Y41" s="273"/>
      <c r="Z41" s="273"/>
      <c r="AA41" s="273"/>
      <c r="AB41" s="273"/>
      <c r="AC41" s="291"/>
      <c r="AD41" s="291"/>
      <c r="AE41" s="291"/>
      <c r="AF41" s="273"/>
      <c r="AG41" s="273"/>
      <c r="AH41" s="280"/>
      <c r="AI41" s="374"/>
    </row>
    <row r="42" spans="1:35" ht="90" x14ac:dyDescent="0.25">
      <c r="A42" s="272" t="s">
        <v>3834</v>
      </c>
      <c r="B42" s="273"/>
      <c r="C42" s="273"/>
      <c r="D42" s="273" t="s">
        <v>2345</v>
      </c>
      <c r="E42" s="273" t="s">
        <v>2346</v>
      </c>
      <c r="F42" s="273"/>
      <c r="G42" s="273" t="s">
        <v>2348</v>
      </c>
      <c r="H42" s="273" t="s">
        <v>2349</v>
      </c>
      <c r="I42" s="273" t="s">
        <v>3328</v>
      </c>
      <c r="J42" s="273" t="s">
        <v>2350</v>
      </c>
      <c r="K42" s="291">
        <v>3</v>
      </c>
      <c r="L42" s="273"/>
      <c r="M42" s="268" t="s">
        <v>950</v>
      </c>
      <c r="N42" s="273" t="s">
        <v>3329</v>
      </c>
      <c r="O42" s="273"/>
      <c r="P42" s="273"/>
      <c r="Q42" s="273"/>
      <c r="R42" s="273"/>
      <c r="S42" s="273"/>
      <c r="T42" s="273"/>
      <c r="U42" s="273"/>
      <c r="V42" s="273"/>
      <c r="W42" s="273"/>
      <c r="X42" s="273"/>
      <c r="Y42" s="273"/>
      <c r="Z42" s="273"/>
      <c r="AA42" s="273"/>
      <c r="AB42" s="273"/>
      <c r="AC42" s="291"/>
      <c r="AD42" s="291"/>
      <c r="AE42" s="291"/>
      <c r="AF42" s="273" t="s">
        <v>2317</v>
      </c>
      <c r="AG42" s="273"/>
      <c r="AH42" s="280"/>
      <c r="AI42" s="374" t="s">
        <v>3186</v>
      </c>
    </row>
    <row r="43" spans="1:35" ht="120" x14ac:dyDescent="0.25">
      <c r="A43" s="272" t="s">
        <v>3835</v>
      </c>
      <c r="B43" s="273"/>
      <c r="C43" s="273"/>
      <c r="D43" s="273" t="s">
        <v>2347</v>
      </c>
      <c r="E43" s="273" t="s">
        <v>3330</v>
      </c>
      <c r="F43" s="273"/>
      <c r="G43" s="273" t="s">
        <v>2351</v>
      </c>
      <c r="H43" s="273" t="s">
        <v>3331</v>
      </c>
      <c r="I43" s="273" t="s">
        <v>3332</v>
      </c>
      <c r="J43" s="273" t="s">
        <v>1063</v>
      </c>
      <c r="K43" s="291" t="s">
        <v>3892</v>
      </c>
      <c r="L43" s="273"/>
      <c r="M43" s="268" t="s">
        <v>950</v>
      </c>
      <c r="N43" s="273" t="s">
        <v>2352</v>
      </c>
      <c r="O43" s="273"/>
      <c r="P43" s="273"/>
      <c r="Q43" s="273"/>
      <c r="R43" s="273"/>
      <c r="S43" s="273"/>
      <c r="T43" s="273"/>
      <c r="U43" s="273"/>
      <c r="V43" s="273"/>
      <c r="W43" s="273"/>
      <c r="X43" s="273"/>
      <c r="Y43" s="273"/>
      <c r="Z43" s="273"/>
      <c r="AA43" s="273"/>
      <c r="AB43" s="273"/>
      <c r="AC43" s="291"/>
      <c r="AD43" s="291"/>
      <c r="AE43" s="291"/>
      <c r="AF43" s="273"/>
      <c r="AG43" s="273"/>
      <c r="AH43" s="280"/>
      <c r="AI43" s="374" t="s">
        <v>3186</v>
      </c>
    </row>
    <row r="44" spans="1:35" ht="135" x14ac:dyDescent="0.25">
      <c r="A44" s="272" t="s">
        <v>3836</v>
      </c>
      <c r="B44" s="273"/>
      <c r="C44" s="273"/>
      <c r="D44" s="273" t="s">
        <v>3333</v>
      </c>
      <c r="E44" s="273" t="s">
        <v>3334</v>
      </c>
      <c r="F44" s="273"/>
      <c r="G44" s="273" t="s">
        <v>3335</v>
      </c>
      <c r="H44" s="273" t="s">
        <v>3336</v>
      </c>
      <c r="I44" s="273" t="s">
        <v>3337</v>
      </c>
      <c r="J44" s="273" t="s">
        <v>950</v>
      </c>
      <c r="K44" s="291">
        <v>2</v>
      </c>
      <c r="L44" s="273"/>
      <c r="M44" s="268"/>
      <c r="N44" s="273" t="s">
        <v>3338</v>
      </c>
      <c r="O44" s="273"/>
      <c r="P44" s="273"/>
      <c r="Q44" s="273"/>
      <c r="R44" s="273"/>
      <c r="S44" s="273"/>
      <c r="T44" s="273"/>
      <c r="U44" s="273"/>
      <c r="V44" s="273"/>
      <c r="W44" s="273"/>
      <c r="X44" s="273"/>
      <c r="Y44" s="273"/>
      <c r="Z44" s="273"/>
      <c r="AA44" s="273"/>
      <c r="AB44" s="273"/>
      <c r="AC44" s="291"/>
      <c r="AD44" s="291"/>
      <c r="AE44" s="291"/>
      <c r="AF44" s="273"/>
      <c r="AG44" s="273"/>
      <c r="AH44" s="280"/>
      <c r="AI44" s="374"/>
    </row>
    <row r="45" spans="1:35" ht="105" x14ac:dyDescent="0.25">
      <c r="A45" s="272" t="s">
        <v>1566</v>
      </c>
      <c r="B45" s="273"/>
      <c r="C45" s="273"/>
      <c r="D45" s="273" t="s">
        <v>3339</v>
      </c>
      <c r="E45" s="273"/>
      <c r="F45" s="273"/>
      <c r="G45" s="273" t="s">
        <v>3340</v>
      </c>
      <c r="H45" s="273" t="s">
        <v>3341</v>
      </c>
      <c r="I45" s="273" t="s">
        <v>949</v>
      </c>
      <c r="J45" s="273" t="s">
        <v>1014</v>
      </c>
      <c r="K45" s="291">
        <v>2</v>
      </c>
      <c r="L45" s="273"/>
      <c r="M45" s="268"/>
      <c r="N45" s="273"/>
      <c r="O45" s="273"/>
      <c r="P45" s="273"/>
      <c r="Q45" s="273"/>
      <c r="R45" s="273"/>
      <c r="S45" s="273"/>
      <c r="T45" s="273"/>
      <c r="U45" s="273"/>
      <c r="V45" s="273"/>
      <c r="W45" s="273"/>
      <c r="X45" s="273"/>
      <c r="Y45" s="273"/>
      <c r="Z45" s="273"/>
      <c r="AA45" s="273"/>
      <c r="AB45" s="273"/>
      <c r="AC45" s="291"/>
      <c r="AD45" s="291"/>
      <c r="AE45" s="291"/>
      <c r="AF45" s="273"/>
      <c r="AG45" s="273"/>
      <c r="AH45" s="280"/>
      <c r="AI45" s="374"/>
    </row>
    <row r="46" spans="1:35" x14ac:dyDescent="0.25">
      <c r="AF46" s="134"/>
      <c r="AG46" s="134"/>
    </row>
    <row r="47" spans="1:35" x14ac:dyDescent="0.25">
      <c r="AF47" s="134"/>
      <c r="AG47" s="134"/>
    </row>
    <row r="48" spans="1:35" x14ac:dyDescent="0.25">
      <c r="AF48" s="134"/>
      <c r="AG48" s="134"/>
    </row>
    <row r="49" spans="32:33" x14ac:dyDescent="0.25">
      <c r="AF49" s="134"/>
      <c r="AG49" s="134"/>
    </row>
    <row r="50" spans="32:33" x14ac:dyDescent="0.25">
      <c r="AF50" s="134"/>
      <c r="AG50" s="134"/>
    </row>
    <row r="51" spans="32:33" x14ac:dyDescent="0.25">
      <c r="AF51" s="134"/>
      <c r="AG51" s="134"/>
    </row>
    <row r="52" spans="32:33" x14ac:dyDescent="0.25">
      <c r="AF52" s="134"/>
      <c r="AG52" s="134"/>
    </row>
    <row r="53" spans="32:33" x14ac:dyDescent="0.25">
      <c r="AF53" s="134"/>
      <c r="AG53" s="134"/>
    </row>
  </sheetData>
  <mergeCells count="5">
    <mergeCell ref="G2:J2"/>
    <mergeCell ref="AC2:AE2"/>
    <mergeCell ref="S2:AB2"/>
    <mergeCell ref="M2:R2"/>
    <mergeCell ref="C1:D1"/>
  </mergeCells>
  <pageMargins left="0.25" right="0.25" top="0.75" bottom="0.75" header="0.3" footer="0.3"/>
  <pageSetup paperSize="3" scale="53" fitToWidth="2" fitToHeight="0" pageOrder="overThenDown" orientation="landscape" r:id="rId1"/>
  <headerFooter>
    <oddHeader>&amp;CSolar Probe Plus (SPP) Failure Modes and Effects Analysis (FMEA)</oddHeader>
    <oddFooter>&amp;C&amp;A - &amp;P of &amp;N</oddFooter>
  </headerFooter>
  <colBreaks count="1" manualBreakCount="1">
    <brk id="18" max="4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65AC792EEC324A992116C4FEEA565B" ma:contentTypeVersion="0" ma:contentTypeDescription="Create a new document." ma:contentTypeScope="" ma:versionID="75758037e8e258a534e6b8f9ab9c84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0F39AE-A004-48A0-9A82-145A48723D17}"/>
</file>

<file path=customXml/itemProps2.xml><?xml version="1.0" encoding="utf-8"?>
<ds:datastoreItem xmlns:ds="http://schemas.openxmlformats.org/officeDocument/2006/customXml" ds:itemID="{CCAF831C-1913-41F8-909D-6BA9BF1D6E28}"/>
</file>

<file path=customXml/itemProps3.xml><?xml version="1.0" encoding="utf-8"?>
<ds:datastoreItem xmlns:ds="http://schemas.openxmlformats.org/officeDocument/2006/customXml" ds:itemID="{19402FF2-F728-47F9-839C-3884D54E02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27</vt:i4>
      </vt:variant>
    </vt:vector>
  </HeadingPairs>
  <TitlesOfParts>
    <vt:vector size="55" baseType="lpstr">
      <vt:lpstr>Template &amp; Definitions</vt:lpstr>
      <vt:lpstr>Legend</vt:lpstr>
      <vt:lpstr>Avionics</vt:lpstr>
      <vt:lpstr>EPS</vt:lpstr>
      <vt:lpstr>ECU</vt:lpstr>
      <vt:lpstr>G&amp;C</vt:lpstr>
      <vt:lpstr>Cooling-HS</vt:lpstr>
      <vt:lpstr>Telecom</vt:lpstr>
      <vt:lpstr>Mech</vt:lpstr>
      <vt:lpstr>Propulsion</vt:lpstr>
      <vt:lpstr>Thermal</vt:lpstr>
      <vt:lpstr>1s and 2s</vt:lpstr>
      <vt:lpstr>Sheet1</vt:lpstr>
      <vt:lpstr>(NDC) Singles</vt:lpstr>
      <vt:lpstr>(NDC) Doubles</vt:lpstr>
      <vt:lpstr>FIELDS</vt:lpstr>
      <vt:lpstr>ISIS</vt:lpstr>
      <vt:lpstr>SWEAP</vt:lpstr>
      <vt:lpstr>WISPR</vt:lpstr>
      <vt:lpstr>G&amp;C - Failure Categories</vt:lpstr>
      <vt:lpstr>G&amp;C - Star Trackers</vt:lpstr>
      <vt:lpstr>G&amp;C - Solar Limb Sensors</vt:lpstr>
      <vt:lpstr>G&amp;C - IMU-Gyros</vt:lpstr>
      <vt:lpstr>G&amp;C - IMU-Accels</vt:lpstr>
      <vt:lpstr>G&amp;C - Wheels</vt:lpstr>
      <vt:lpstr>Single-Event Cut Sets</vt:lpstr>
      <vt:lpstr>Double-Event Cut Sets</vt:lpstr>
      <vt:lpstr>Cooling - JE</vt:lpstr>
      <vt:lpstr>'(NDC) Singles'!Print_Area</vt:lpstr>
      <vt:lpstr>'1s and 2s'!Print_Area</vt:lpstr>
      <vt:lpstr>Avionics!Print_Area</vt:lpstr>
      <vt:lpstr>'Cooling-HS'!Print_Area</vt:lpstr>
      <vt:lpstr>ECU!Print_Area</vt:lpstr>
      <vt:lpstr>EPS!Print_Area</vt:lpstr>
      <vt:lpstr>'G&amp;C'!Print_Area</vt:lpstr>
      <vt:lpstr>'G&amp;C - IMU-Gyros'!Print_Area</vt:lpstr>
      <vt:lpstr>'G&amp;C - Solar Limb Sensors'!Print_Area</vt:lpstr>
      <vt:lpstr>Mech!Print_Area</vt:lpstr>
      <vt:lpstr>Propulsion!Print_Area</vt:lpstr>
      <vt:lpstr>Telecom!Print_Area</vt:lpstr>
      <vt:lpstr>'Template &amp; Definitions'!Print_Area</vt:lpstr>
      <vt:lpstr>'1s and 2s'!Print_Titles</vt:lpstr>
      <vt:lpstr>Avionics!Print_Titles</vt:lpstr>
      <vt:lpstr>'Cooling-HS'!Print_Titles</vt:lpstr>
      <vt:lpstr>ECU!Print_Titles</vt:lpstr>
      <vt:lpstr>EPS!Print_Titles</vt:lpstr>
      <vt:lpstr>'G&amp;C'!Print_Titles</vt:lpstr>
      <vt:lpstr>'G&amp;C - IMU-Gyros'!Print_Titles</vt:lpstr>
      <vt:lpstr>'G&amp;C - Solar Limb Sensors'!Print_Titles</vt:lpstr>
      <vt:lpstr>'G&amp;C - Wheels'!Print_Titles</vt:lpstr>
      <vt:lpstr>Mech!Print_Titles</vt:lpstr>
      <vt:lpstr>Propulsion!Print_Titles</vt:lpstr>
      <vt:lpstr>Telecom!Print_Titles</vt:lpstr>
      <vt:lpstr>'Template &amp; Definitions'!Print_Titles</vt:lpstr>
      <vt:lpstr>Thermal!Print_Titles</vt:lpstr>
    </vt:vector>
  </TitlesOfParts>
  <Company>JHUAPL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Smith</dc:creator>
  <cp:lastModifiedBy>jonesmr1</cp:lastModifiedBy>
  <cp:lastPrinted>2013-05-08T20:28:35Z</cp:lastPrinted>
  <dcterms:created xsi:type="dcterms:W3CDTF">2011-12-22T14:44:26Z</dcterms:created>
  <dcterms:modified xsi:type="dcterms:W3CDTF">2013-05-10T21:29:50Z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0x0101008165AC792EEC324A992116C4FEEA565B</vt:lpwstr>
  </property>
</Properties>
</file>